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5180" windowHeight="8070"/>
  </bookViews>
  <sheets>
    <sheet name="VZOR_PŘÍKLAD" sheetId="1" r:id="rId1"/>
    <sheet name="VZOR_PŘÍKLAD_ŘEŠENÍ" sheetId="4" r:id="rId2"/>
    <sheet name="PŘÍKLAD_2" sheetId="2" r:id="rId3"/>
    <sheet name="PŘÍKLAD_2_ŘEŠENÍ" sheetId="5" r:id="rId4"/>
  </sheets>
  <calcPr calcId="125725"/>
</workbook>
</file>

<file path=xl/calcChain.xml><?xml version="1.0" encoding="utf-8"?>
<calcChain xmlns="http://schemas.openxmlformats.org/spreadsheetml/2006/main">
  <c r="F9" i="5"/>
  <c r="F8"/>
  <c r="F7"/>
  <c r="F6"/>
  <c r="F5"/>
  <c r="F4"/>
  <c r="F3"/>
  <c r="F2"/>
  <c r="F45" i="4"/>
  <c r="F44"/>
  <c r="E43"/>
  <c r="E42"/>
  <c r="D41"/>
  <c r="D40"/>
  <c r="C39"/>
  <c r="C38"/>
  <c r="B37"/>
  <c r="B36"/>
  <c r="C35"/>
  <c r="D35"/>
  <c r="E35"/>
  <c r="B35"/>
  <c r="C34"/>
  <c r="D34"/>
  <c r="E34"/>
  <c r="B34"/>
  <c r="C33"/>
  <c r="D33"/>
  <c r="E33"/>
  <c r="B33"/>
  <c r="C32"/>
  <c r="D32"/>
  <c r="E32"/>
  <c r="B32"/>
  <c r="C31"/>
  <c r="D31"/>
  <c r="E31"/>
  <c r="B31"/>
  <c r="B30"/>
</calcChain>
</file>

<file path=xl/sharedStrings.xml><?xml version="1.0" encoding="utf-8"?>
<sst xmlns="http://schemas.openxmlformats.org/spreadsheetml/2006/main" count="538" uniqueCount="191">
  <si>
    <t>Jméno</t>
  </si>
  <si>
    <t>věk</t>
  </si>
  <si>
    <t>výška</t>
  </si>
  <si>
    <t>počet sourozenců</t>
  </si>
  <si>
    <t>kuřák/nekuřák</t>
  </si>
  <si>
    <t>ano</t>
  </si>
  <si>
    <t>ne</t>
  </si>
  <si>
    <t>median</t>
  </si>
  <si>
    <t>modus</t>
  </si>
  <si>
    <t>nejmenší</t>
  </si>
  <si>
    <t>největší</t>
  </si>
  <si>
    <t>Kateřina</t>
  </si>
  <si>
    <t>Nikola</t>
  </si>
  <si>
    <t>Taťána</t>
  </si>
  <si>
    <t>Veronika</t>
  </si>
  <si>
    <t>Tereza</t>
  </si>
  <si>
    <t>Barbora</t>
  </si>
  <si>
    <t>Kamila</t>
  </si>
  <si>
    <t>Josefína</t>
  </si>
  <si>
    <t>Vendula</t>
  </si>
  <si>
    <t>Martina</t>
  </si>
  <si>
    <t>Adéla</t>
  </si>
  <si>
    <t>Jana</t>
  </si>
  <si>
    <t>Michaela</t>
  </si>
  <si>
    <t>Karolína</t>
  </si>
  <si>
    <t>Terezie</t>
  </si>
  <si>
    <t>Monika</t>
  </si>
  <si>
    <t>Denisa</t>
  </si>
  <si>
    <t>Kačka</t>
  </si>
  <si>
    <t>Petra</t>
  </si>
  <si>
    <t>Šárka</t>
  </si>
  <si>
    <t>Anna</t>
  </si>
  <si>
    <t>Míša</t>
  </si>
  <si>
    <t>Žaneta</t>
  </si>
  <si>
    <t>Leontýna</t>
  </si>
  <si>
    <t>Kristýna</t>
  </si>
  <si>
    <t>Počet dětí</t>
  </si>
  <si>
    <t>průměr (věk, výška,…)</t>
  </si>
  <si>
    <t>kolik ve věku 18 let</t>
  </si>
  <si>
    <t>kolik měří 170 cm</t>
  </si>
  <si>
    <t>relativní četnost 170 cm</t>
  </si>
  <si>
    <t>relativní četnost 18 let</t>
  </si>
  <si>
    <t>kolik velikost bot 39</t>
  </si>
  <si>
    <t>relativní četnost bot 39</t>
  </si>
  <si>
    <t>kolik má 2 sourozence</t>
  </si>
  <si>
    <t>relativní četnost 2 souroz.</t>
  </si>
  <si>
    <t>kolik nekuřáků</t>
  </si>
  <si>
    <t>relativní četnost nekuřáků</t>
  </si>
  <si>
    <t>velikost bot</t>
  </si>
  <si>
    <t>Statistické výpočty</t>
  </si>
  <si>
    <t>Věkové složení pacientů nemocnice v roce 2012</t>
  </si>
  <si>
    <t>Název výpočtu (co počítáte)</t>
  </si>
  <si>
    <t>Výpočet - výsledek pomocí vzorce, chci vidět vzoreček</t>
  </si>
  <si>
    <t>Příjmení</t>
  </si>
  <si>
    <t>Věk pacienta</t>
  </si>
  <si>
    <t>Dolková</t>
  </si>
  <si>
    <t xml:space="preserve">Monika </t>
  </si>
  <si>
    <t>Kotátková</t>
  </si>
  <si>
    <t>Aleš</t>
  </si>
  <si>
    <t>Adamec</t>
  </si>
  <si>
    <t>Lukáš</t>
  </si>
  <si>
    <t>Galčík</t>
  </si>
  <si>
    <t>Glazarová</t>
  </si>
  <si>
    <t>Petr</t>
  </si>
  <si>
    <t>Černý</t>
  </si>
  <si>
    <t>Sedláčková</t>
  </si>
  <si>
    <t>Šírová</t>
  </si>
  <si>
    <t>Pavel</t>
  </si>
  <si>
    <t>Groh</t>
  </si>
  <si>
    <t>Hradil</t>
  </si>
  <si>
    <t>Jaroslava</t>
  </si>
  <si>
    <t>Koťátková</t>
  </si>
  <si>
    <t xml:space="preserve">Šárka </t>
  </si>
  <si>
    <t>Lenka</t>
  </si>
  <si>
    <t>Králová</t>
  </si>
  <si>
    <t>Rachotová</t>
  </si>
  <si>
    <t>Alena</t>
  </si>
  <si>
    <t>Vránová</t>
  </si>
  <si>
    <t>František</t>
  </si>
  <si>
    <t>Gajer</t>
  </si>
  <si>
    <t>Jiří</t>
  </si>
  <si>
    <t>Hudač</t>
  </si>
  <si>
    <t>Jaroslav</t>
  </si>
  <si>
    <t>John</t>
  </si>
  <si>
    <t>Věra</t>
  </si>
  <si>
    <t>Václav</t>
  </si>
  <si>
    <t>Kracík</t>
  </si>
  <si>
    <t>Kratochvílová</t>
  </si>
  <si>
    <t>Krchová</t>
  </si>
  <si>
    <t>Ráb</t>
  </si>
  <si>
    <t>Zuzánková</t>
  </si>
  <si>
    <t>Ladislav</t>
  </si>
  <si>
    <t>Červený</t>
  </si>
  <si>
    <t>Miloslav</t>
  </si>
  <si>
    <t>Drtka</t>
  </si>
  <si>
    <t>Fialová</t>
  </si>
  <si>
    <t>Morávek</t>
  </si>
  <si>
    <t>Stránská</t>
  </si>
  <si>
    <t>Karel</t>
  </si>
  <si>
    <t>Toman</t>
  </si>
  <si>
    <t>Jaromír</t>
  </si>
  <si>
    <t>Zítko</t>
  </si>
  <si>
    <t>Břízková</t>
  </si>
  <si>
    <t>Milena</t>
  </si>
  <si>
    <t>Dostálová</t>
  </si>
  <si>
    <t xml:space="preserve">Kateřina </t>
  </si>
  <si>
    <t>Dufková</t>
  </si>
  <si>
    <t>Jan</t>
  </si>
  <si>
    <t>Filek</t>
  </si>
  <si>
    <t>Marcel</t>
  </si>
  <si>
    <t>Kavalír</t>
  </si>
  <si>
    <t>Tibor</t>
  </si>
  <si>
    <t>Klokočka</t>
  </si>
  <si>
    <t>Koťátko</t>
  </si>
  <si>
    <t>Kozák</t>
  </si>
  <si>
    <t xml:space="preserve">Michaela </t>
  </si>
  <si>
    <t>Kozáková</t>
  </si>
  <si>
    <t>Eliška</t>
  </si>
  <si>
    <t>Novák</t>
  </si>
  <si>
    <t>Michal</t>
  </si>
  <si>
    <t>Magda</t>
  </si>
  <si>
    <t>Tesařová</t>
  </si>
  <si>
    <t>Markéta</t>
  </si>
  <si>
    <t>Vavrušová</t>
  </si>
  <si>
    <t xml:space="preserve">Adéla </t>
  </si>
  <si>
    <t>Hátlová</t>
  </si>
  <si>
    <t>Adam</t>
  </si>
  <si>
    <t>Kříž</t>
  </si>
  <si>
    <t>Lucie</t>
  </si>
  <si>
    <t>Novotná</t>
  </si>
  <si>
    <t>Marie</t>
  </si>
  <si>
    <t>Pečenková</t>
  </si>
  <si>
    <t>Pilař</t>
  </si>
  <si>
    <t>Pršalová</t>
  </si>
  <si>
    <t>Radka</t>
  </si>
  <si>
    <t>Ivana</t>
  </si>
  <si>
    <t>Trkalová</t>
  </si>
  <si>
    <t>Žofka</t>
  </si>
  <si>
    <t xml:space="preserve">Karel </t>
  </si>
  <si>
    <t>Janko</t>
  </si>
  <si>
    <t>Olga</t>
  </si>
  <si>
    <t>Křížová</t>
  </si>
  <si>
    <t>Eva</t>
  </si>
  <si>
    <t>Vecková</t>
  </si>
  <si>
    <t>Dufek</t>
  </si>
  <si>
    <t>Tomáš</t>
  </si>
  <si>
    <t>Friess</t>
  </si>
  <si>
    <t>Lada</t>
  </si>
  <si>
    <t>Ketnerová</t>
  </si>
  <si>
    <t>Sedlák</t>
  </si>
  <si>
    <t>Adámková</t>
  </si>
  <si>
    <t>Alice</t>
  </si>
  <si>
    <t>Konečná</t>
  </si>
  <si>
    <t>Kopecká</t>
  </si>
  <si>
    <t>Krejčová</t>
  </si>
  <si>
    <t>Novotný</t>
  </si>
  <si>
    <t>Průšová</t>
  </si>
  <si>
    <t>Vaňková</t>
  </si>
  <si>
    <t>Galčíková</t>
  </si>
  <si>
    <t>Kamil</t>
  </si>
  <si>
    <t>Holík</t>
  </si>
  <si>
    <t>Josef</t>
  </si>
  <si>
    <t>Stránský</t>
  </si>
  <si>
    <t>Bednářová</t>
  </si>
  <si>
    <t>Lorenc</t>
  </si>
  <si>
    <t>Milan</t>
  </si>
  <si>
    <t>Šmíd</t>
  </si>
  <si>
    <t xml:space="preserve">Ondřej </t>
  </si>
  <si>
    <t>Vinš</t>
  </si>
  <si>
    <t>Pavla</t>
  </si>
  <si>
    <t>Ježková</t>
  </si>
  <si>
    <t>Robert</t>
  </si>
  <si>
    <t>Vondrová</t>
  </si>
  <si>
    <t>Hetfleisch</t>
  </si>
  <si>
    <t>Parobková</t>
  </si>
  <si>
    <t xml:space="preserve">Martin </t>
  </si>
  <si>
    <t>Šulc</t>
  </si>
  <si>
    <t>Radek</t>
  </si>
  <si>
    <t>Kalvoda</t>
  </si>
  <si>
    <t>Komárková</t>
  </si>
  <si>
    <t>Zdeněk</t>
  </si>
  <si>
    <t>Král</t>
  </si>
  <si>
    <t>Patrik</t>
  </si>
  <si>
    <t>Koník</t>
  </si>
  <si>
    <t>počet</t>
  </si>
  <si>
    <t>průměr</t>
  </si>
  <si>
    <t>nejstarší</t>
  </si>
  <si>
    <t>68 let</t>
  </si>
  <si>
    <t>nejmladší</t>
  </si>
  <si>
    <t>median - prostřední</t>
  </si>
  <si>
    <t>nejčastější</t>
  </si>
</sst>
</file>

<file path=xl/styles.xml><?xml version="1.0" encoding="utf-8"?>
<styleSheet xmlns="http://schemas.openxmlformats.org/spreadsheetml/2006/main">
  <fonts count="6">
    <font>
      <sz val="11"/>
      <color theme="1"/>
      <name val="Calibri"/>
      <family val="2"/>
      <charset val="238"/>
      <scheme val="minor"/>
    </font>
    <font>
      <b/>
      <sz val="10"/>
      <name val="Arial CE"/>
      <family val="2"/>
      <charset val="238"/>
    </font>
    <font>
      <b/>
      <sz val="10"/>
      <name val="Arial CE"/>
      <charset val="238"/>
    </font>
    <font>
      <sz val="10"/>
      <name val="Arial CE"/>
      <family val="2"/>
      <charset val="238"/>
    </font>
    <font>
      <sz val="11"/>
      <color theme="1"/>
      <name val="Arial"/>
      <family val="2"/>
      <charset val="238"/>
    </font>
    <font>
      <b/>
      <sz val="11"/>
      <color theme="1"/>
      <name val="Arial"/>
      <family val="2"/>
      <charset val="238"/>
    </font>
  </fonts>
  <fills count="7">
    <fill>
      <patternFill patternType="none"/>
    </fill>
    <fill>
      <patternFill patternType="gray125"/>
    </fill>
    <fill>
      <patternFill patternType="solid">
        <fgColor indexed="13"/>
        <bgColor indexed="64"/>
      </patternFill>
    </fill>
    <fill>
      <patternFill patternType="solid">
        <fgColor indexed="15"/>
        <bgColor indexed="64"/>
      </patternFill>
    </fill>
    <fill>
      <patternFill patternType="solid">
        <fgColor rgb="FFFFFF99"/>
        <bgColor indexed="64"/>
      </patternFill>
    </fill>
    <fill>
      <patternFill patternType="solid">
        <fgColor rgb="FFC6DFFE"/>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33">
    <xf numFmtId="0" fontId="0" fillId="0" borderId="0" xfId="0"/>
    <xf numFmtId="0" fontId="4" fillId="0" borderId="1" xfId="0" applyFont="1" applyBorder="1"/>
    <xf numFmtId="0" fontId="4" fillId="0" borderId="1" xfId="0" applyFont="1" applyFill="1" applyBorder="1"/>
    <xf numFmtId="0" fontId="4" fillId="0" borderId="1" xfId="0" applyFont="1" applyBorder="1" applyAlignment="1">
      <alignment horizontal="center"/>
    </xf>
    <xf numFmtId="0" fontId="4" fillId="0" borderId="1" xfId="0" applyFont="1" applyFill="1" applyBorder="1" applyAlignment="1">
      <alignment horizontal="center"/>
    </xf>
    <xf numFmtId="0" fontId="4" fillId="0" borderId="0" xfId="0" applyFont="1"/>
    <xf numFmtId="0" fontId="4" fillId="0" borderId="1" xfId="0" applyFont="1" applyFill="1" applyBorder="1" applyAlignment="1">
      <alignment horizontal="left" vertical="center"/>
    </xf>
    <xf numFmtId="0" fontId="4" fillId="0" borderId="1" xfId="0" applyFont="1" applyBorder="1" applyAlignment="1">
      <alignment horizontal="left" vertical="center"/>
    </xf>
    <xf numFmtId="0" fontId="0" fillId="0" borderId="2" xfId="0" applyBorder="1"/>
    <xf numFmtId="0" fontId="4" fillId="4" borderId="1" xfId="0" applyFont="1" applyFill="1" applyBorder="1" applyAlignment="1">
      <alignment vertical="center"/>
    </xf>
    <xf numFmtId="0" fontId="4" fillId="4" borderId="1" xfId="0" applyFont="1" applyFill="1" applyBorder="1" applyAlignment="1">
      <alignment horizontal="center" vertical="center"/>
    </xf>
    <xf numFmtId="0" fontId="0" fillId="5" borderId="1" xfId="0" applyFill="1" applyBorder="1"/>
    <xf numFmtId="0" fontId="0" fillId="5" borderId="1" xfId="0" applyFill="1" applyBorder="1" applyAlignment="1">
      <alignment horizontal="center" vertical="center"/>
    </xf>
    <xf numFmtId="0" fontId="0" fillId="0" borderId="2" xfId="0" applyBorder="1" applyAlignment="1">
      <alignment horizontal="center" vertical="center"/>
    </xf>
    <xf numFmtId="10" fontId="0" fillId="5" borderId="1" xfId="0" applyNumberFormat="1" applyFill="1" applyBorder="1" applyAlignment="1">
      <alignment horizontal="center" vertical="center"/>
    </xf>
    <xf numFmtId="0" fontId="1" fillId="2" borderId="3" xfId="0" applyFont="1" applyFill="1" applyBorder="1" applyAlignment="1">
      <alignment wrapText="1"/>
    </xf>
    <xf numFmtId="0" fontId="2" fillId="6" borderId="1" xfId="0" applyFont="1" applyFill="1" applyBorder="1" applyAlignment="1">
      <alignment horizontal="center" vertical="center" wrapText="1"/>
    </xf>
    <xf numFmtId="0" fontId="1" fillId="3" borderId="4" xfId="0" applyFont="1" applyFill="1" applyBorder="1" applyAlignment="1">
      <alignment horizontal="center"/>
    </xf>
    <xf numFmtId="0" fontId="1" fillId="3" borderId="3" xfId="0" applyFont="1" applyFill="1" applyBorder="1" applyAlignment="1">
      <alignment horizontal="center"/>
    </xf>
    <xf numFmtId="0" fontId="0" fillId="0" borderId="1"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3" fillId="0" borderId="8" xfId="0" applyFont="1" applyFill="1" applyBorder="1"/>
    <xf numFmtId="0" fontId="3" fillId="0" borderId="1" xfId="0" applyFont="1" applyFill="1" applyBorder="1"/>
    <xf numFmtId="0" fontId="0" fillId="0" borderId="10" xfId="0" applyBorder="1"/>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1" fillId="2" borderId="14" xfId="0" applyFont="1" applyFill="1" applyBorder="1" applyAlignment="1">
      <alignment horizontal="right" wrapText="1"/>
    </xf>
    <xf numFmtId="0" fontId="1" fillId="2" borderId="15" xfId="0" applyFont="1" applyFill="1" applyBorder="1" applyAlignment="1">
      <alignment horizontal="right"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76199</xdr:colOff>
      <xdr:row>0</xdr:row>
      <xdr:rowOff>47625</xdr:rowOff>
    </xdr:from>
    <xdr:to>
      <xdr:col>14</xdr:col>
      <xdr:colOff>552450</xdr:colOff>
      <xdr:row>45</xdr:row>
      <xdr:rowOff>28575</xdr:rowOff>
    </xdr:to>
    <xdr:sp macro="" textlink="">
      <xdr:nvSpPr>
        <xdr:cNvPr id="2" name="TextovéPole 1"/>
        <xdr:cNvSpPr txBox="1"/>
      </xdr:nvSpPr>
      <xdr:spPr>
        <a:xfrm>
          <a:off x="6324599" y="47625"/>
          <a:ext cx="5353051" cy="952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1"/>
            <a:t>STATISTICKÉ VÝPOČTY</a:t>
          </a:r>
        </a:p>
        <a:p>
          <a:endParaRPr lang="cs-CZ" sz="1100"/>
        </a:p>
        <a:p>
          <a:r>
            <a:rPr lang="cs-CZ" sz="1100" b="0" u="sng"/>
            <a:t>Statistické</a:t>
          </a:r>
          <a:r>
            <a:rPr lang="cs-CZ" sz="1100" b="0" u="sng" baseline="0"/>
            <a:t> ukazatele:</a:t>
          </a:r>
        </a:p>
        <a:p>
          <a:r>
            <a:rPr lang="cs-CZ" sz="1100" b="1" baseline="0"/>
            <a:t>aritmetický průměr </a:t>
          </a:r>
          <a:r>
            <a:rPr lang="cs-CZ" sz="1100" baseline="0"/>
            <a:t>- součet hodnot dělený počtem , obecný vzorec </a:t>
          </a:r>
          <a:r>
            <a:rPr lang="cs-CZ" sz="1100" b="1" baseline="0"/>
            <a:t>=průměr(buňka:buňka)</a:t>
          </a:r>
          <a:r>
            <a:rPr lang="cs-CZ" sz="1100" baseline="0"/>
            <a:t> tzn. počítači se zadají buňky (oblast dat), z kterých se má spočítat průměr, nic nesčítáte a nedělíte počtem, opět dvojtečka (:) znamená interval od - do, až.</a:t>
          </a:r>
        </a:p>
        <a:p>
          <a:endParaRPr lang="cs-CZ" sz="1100" baseline="0"/>
        </a:p>
        <a:p>
          <a:r>
            <a:rPr lang="cs-CZ" sz="1100" b="1" baseline="0"/>
            <a:t>počet</a:t>
          </a:r>
          <a:r>
            <a:rPr lang="cs-CZ" sz="1100" baseline="0"/>
            <a:t> (rozsah souboru) - počet všech prvků statistického souboru, obecný vzorec  </a:t>
          </a:r>
          <a:r>
            <a:rPr lang="cs-CZ" sz="1100" b="1" baseline="0"/>
            <a:t>=počet(buňka:buňka)</a:t>
          </a:r>
        </a:p>
        <a:p>
          <a:endParaRPr lang="cs-CZ" sz="1100" baseline="0"/>
        </a:p>
        <a:p>
          <a:r>
            <a:rPr lang="cs-CZ" sz="1100" b="1" baseline="0"/>
            <a:t>nejmenší hodnota </a:t>
          </a:r>
          <a:r>
            <a:rPr lang="cs-CZ" sz="1100" baseline="0"/>
            <a:t>- počítač vyhledá a napíše nejmenší hodnotu z vybrané oblasti, obecný vzorec </a:t>
          </a:r>
          <a:r>
            <a:rPr lang="cs-CZ" sz="1100" b="1" baseline="0"/>
            <a:t>=min(buňka:buňka)</a:t>
          </a:r>
          <a:r>
            <a:rPr lang="cs-CZ" sz="1100" baseline="0"/>
            <a:t>, např. nejmenší výška osoby v cm</a:t>
          </a:r>
        </a:p>
        <a:p>
          <a:endParaRPr lang="cs-CZ" sz="1100" baseline="0"/>
        </a:p>
        <a:p>
          <a:r>
            <a:rPr lang="cs-CZ" sz="1100" b="1" baseline="0"/>
            <a:t>největší hodnota</a:t>
          </a:r>
          <a:r>
            <a:rPr lang="cs-CZ" sz="1100" baseline="0"/>
            <a:t> -</a:t>
          </a:r>
          <a:r>
            <a:rPr lang="cs-CZ" sz="1100" baseline="0">
              <a:solidFill>
                <a:schemeClr val="dk1"/>
              </a:solidFill>
              <a:latin typeface="+mn-lt"/>
              <a:ea typeface="+mn-ea"/>
              <a:cs typeface="+mn-cs"/>
            </a:rPr>
            <a:t> počítač vyhledá a napíše největší hodnotu z vybrané oblasti, obecný vzorec </a:t>
          </a:r>
          <a:r>
            <a:rPr lang="cs-CZ" sz="1100" b="1" baseline="0">
              <a:solidFill>
                <a:schemeClr val="dk1"/>
              </a:solidFill>
              <a:latin typeface="+mn-lt"/>
              <a:ea typeface="+mn-ea"/>
              <a:cs typeface="+mn-cs"/>
            </a:rPr>
            <a:t>=max(buňka:buňka)</a:t>
          </a:r>
          <a:r>
            <a:rPr lang="cs-CZ" sz="1100" baseline="0">
              <a:solidFill>
                <a:schemeClr val="dk1"/>
              </a:solidFill>
              <a:latin typeface="+mn-lt"/>
              <a:ea typeface="+mn-ea"/>
              <a:cs typeface="+mn-cs"/>
            </a:rPr>
            <a:t>, např. největší počet sourozenců</a:t>
          </a:r>
        </a:p>
        <a:p>
          <a:endParaRPr lang="cs-CZ" sz="1100" baseline="0">
            <a:solidFill>
              <a:schemeClr val="dk1"/>
            </a:solidFill>
            <a:latin typeface="+mn-lt"/>
            <a:ea typeface="+mn-ea"/>
            <a:cs typeface="+mn-cs"/>
          </a:endParaRPr>
        </a:p>
        <a:p>
          <a:r>
            <a:rPr lang="cs-CZ" sz="1100" b="1" baseline="0">
              <a:solidFill>
                <a:schemeClr val="dk1"/>
              </a:solidFill>
              <a:latin typeface="+mn-lt"/>
              <a:ea typeface="+mn-ea"/>
              <a:cs typeface="+mn-cs"/>
            </a:rPr>
            <a:t>modus</a:t>
          </a:r>
          <a:r>
            <a:rPr lang="cs-CZ" sz="1100" baseline="0">
              <a:solidFill>
                <a:schemeClr val="dk1"/>
              </a:solidFill>
              <a:latin typeface="+mn-lt"/>
              <a:ea typeface="+mn-ea"/>
              <a:cs typeface="+mn-cs"/>
            </a:rPr>
            <a:t> - hodnota, která se ve statistickém souboru nachází nejčastěji, obecný vzorec </a:t>
          </a:r>
          <a:r>
            <a:rPr lang="cs-CZ" sz="1100" b="1" baseline="0">
              <a:solidFill>
                <a:schemeClr val="dk1"/>
              </a:solidFill>
              <a:latin typeface="+mn-lt"/>
              <a:ea typeface="+mn-ea"/>
              <a:cs typeface="+mn-cs"/>
            </a:rPr>
            <a:t>=mode(buňka:buňka)</a:t>
          </a:r>
        </a:p>
        <a:p>
          <a:endParaRPr lang="cs-CZ" sz="1100" baseline="0">
            <a:solidFill>
              <a:schemeClr val="dk1"/>
            </a:solidFill>
            <a:latin typeface="+mn-lt"/>
            <a:ea typeface="+mn-ea"/>
            <a:cs typeface="+mn-cs"/>
          </a:endParaRPr>
        </a:p>
        <a:p>
          <a:r>
            <a:rPr lang="cs-CZ" sz="1100" b="1" baseline="0">
              <a:solidFill>
                <a:schemeClr val="dk1"/>
              </a:solidFill>
              <a:latin typeface="+mn-lt"/>
              <a:ea typeface="+mn-ea"/>
              <a:cs typeface="+mn-cs"/>
            </a:rPr>
            <a:t>medián</a:t>
          </a:r>
          <a:r>
            <a:rPr lang="cs-CZ" sz="1100" baseline="0">
              <a:solidFill>
                <a:schemeClr val="dk1"/>
              </a:solidFill>
              <a:latin typeface="+mn-lt"/>
              <a:ea typeface="+mn-ea"/>
              <a:cs typeface="+mn-cs"/>
            </a:rPr>
            <a:t> - hodnota, která se ve statistickém souboru při seřazení podle velikosti nachází uprostřed. Pokud je počet (velikost statistického souboru) liché číslo, tak pak to je jedna hodnota uprostřed. Pokud je počet (velikost statistického souboru) sudé číslo, tak pak se dvě prostřední hodnoty sečtou a vydělí se dvěma. Obecný vzorec </a:t>
          </a:r>
          <a:r>
            <a:rPr lang="cs-CZ" sz="1100" b="1" baseline="0">
              <a:solidFill>
                <a:schemeClr val="dk1"/>
              </a:solidFill>
              <a:latin typeface="+mn-lt"/>
              <a:ea typeface="+mn-ea"/>
              <a:cs typeface="+mn-cs"/>
            </a:rPr>
            <a:t>=median(buňka:buňka)</a:t>
          </a:r>
          <a:r>
            <a:rPr lang="cs-CZ" sz="1100" baseline="0">
              <a:solidFill>
                <a:schemeClr val="dk1"/>
              </a:solidFill>
              <a:latin typeface="+mn-lt"/>
              <a:ea typeface="+mn-ea"/>
              <a:cs typeface="+mn-cs"/>
            </a:rPr>
            <a:t>, hodnoty neseřazujeme, počítač to udělá automatickyv rámci svého výpočtu,.</a:t>
          </a:r>
        </a:p>
        <a:p>
          <a:endParaRPr lang="cs-CZ" sz="1100" baseline="0">
            <a:solidFill>
              <a:schemeClr val="dk1"/>
            </a:solidFill>
            <a:latin typeface="+mn-lt"/>
            <a:ea typeface="+mn-ea"/>
            <a:cs typeface="+mn-cs"/>
          </a:endParaRPr>
        </a:p>
        <a:p>
          <a:r>
            <a:rPr lang="cs-CZ" sz="1100" b="1" baseline="0">
              <a:solidFill>
                <a:schemeClr val="dk1"/>
              </a:solidFill>
              <a:latin typeface="+mn-lt"/>
              <a:ea typeface="+mn-ea"/>
              <a:cs typeface="+mn-cs"/>
            </a:rPr>
            <a:t>absolutní četnost </a:t>
          </a:r>
          <a:r>
            <a:rPr lang="cs-CZ" sz="1100" baseline="0">
              <a:solidFill>
                <a:schemeClr val="dk1"/>
              </a:solidFill>
              <a:latin typeface="+mn-lt"/>
              <a:ea typeface="+mn-ea"/>
              <a:cs typeface="+mn-cs"/>
            </a:rPr>
            <a:t>- znamená, kolikrát je daný znak (hodnota, kritérium) zastoupen ve statistickém souboru, obecný vzorec </a:t>
          </a:r>
          <a:r>
            <a:rPr lang="cs-CZ" sz="1100" b="1" baseline="0">
              <a:solidFill>
                <a:schemeClr val="dk1"/>
              </a:solidFill>
              <a:latin typeface="+mn-lt"/>
              <a:ea typeface="+mn-ea"/>
              <a:cs typeface="+mn-cs"/>
            </a:rPr>
            <a:t>=countif(buňka:buňka;kritérium)</a:t>
          </a:r>
          <a:r>
            <a:rPr lang="cs-CZ" sz="1100" baseline="0">
              <a:solidFill>
                <a:schemeClr val="dk1"/>
              </a:solidFill>
              <a:latin typeface="+mn-lt"/>
              <a:ea typeface="+mn-ea"/>
              <a:cs typeface="+mn-cs"/>
            </a:rPr>
            <a:t>, buňka:buňka - znamená oblast dat, kterou zkoumáme. kritérium - je výraz, který hledáme a počítá se kolikrát je zastoupen. pokud hledáme slovo a počítáme, kolikrát je zastoupeno, tak dané slovo musí být v uvozovkách, čísla nikoliv.</a:t>
          </a:r>
        </a:p>
        <a:p>
          <a:endParaRPr lang="cs-CZ" sz="1100" baseline="0">
            <a:solidFill>
              <a:schemeClr val="dk1"/>
            </a:solidFill>
            <a:latin typeface="+mn-lt"/>
            <a:ea typeface="+mn-ea"/>
            <a:cs typeface="+mn-cs"/>
          </a:endParaRPr>
        </a:p>
        <a:p>
          <a:r>
            <a:rPr lang="cs-CZ" sz="1100" b="1" baseline="0">
              <a:solidFill>
                <a:schemeClr val="dk1"/>
              </a:solidFill>
              <a:latin typeface="+mn-lt"/>
              <a:ea typeface="+mn-ea"/>
              <a:cs typeface="+mn-cs"/>
            </a:rPr>
            <a:t>relativní četnost</a:t>
          </a:r>
          <a:r>
            <a:rPr lang="cs-CZ" sz="1100" baseline="0">
              <a:solidFill>
                <a:schemeClr val="dk1"/>
              </a:solidFill>
              <a:latin typeface="+mn-lt"/>
              <a:ea typeface="+mn-ea"/>
              <a:cs typeface="+mn-cs"/>
            </a:rPr>
            <a:t> - vyjadřuje, kolikrát je daný znak (hodnota, kritérium) zastoupen ve statistickém souboru vůči celku. Výsledek se nejčastěji uvádí v procentech. Obecný vzorec </a:t>
          </a:r>
          <a:r>
            <a:rPr lang="cs-CZ" sz="1100" b="1" baseline="0">
              <a:solidFill>
                <a:schemeClr val="dk1"/>
              </a:solidFill>
              <a:latin typeface="+mn-lt"/>
              <a:ea typeface="+mn-ea"/>
              <a:cs typeface="+mn-cs"/>
            </a:rPr>
            <a:t>=countif(buňka:buňka;kritérium)/počet(buňka:buňka)</a:t>
          </a:r>
        </a:p>
        <a:p>
          <a:endParaRPr lang="cs-CZ" sz="1100" baseline="0"/>
        </a:p>
        <a:p>
          <a:r>
            <a:rPr lang="cs-CZ" sz="1100" u="sng"/>
            <a:t>Příklad:</a:t>
          </a:r>
        </a:p>
        <a:p>
          <a:r>
            <a:rPr lang="cs-CZ" sz="1100"/>
            <a:t>Představte</a:t>
          </a:r>
          <a:r>
            <a:rPr lang="cs-CZ" sz="1100" baseline="0"/>
            <a:t> si, že tabulka nahoře obsahuje jména studentů jedné třídy , ve které jste udělali drobný výzkum. Zjišťovali jste věk, výšku, velikost bot, počet sourozenců a kuřák/nekuřák. Chcete udělat závěrečné vyhodnocení dat, a tak použijete statistiku. </a:t>
          </a:r>
        </a:p>
        <a:p>
          <a:r>
            <a:rPr lang="cs-CZ" sz="1100" baseline="0"/>
            <a:t>Vypočtěte do tabulky pod zadáním všechny údaje, kde je prázdná buňka s namodralou výplní.</a:t>
          </a:r>
        </a:p>
        <a:p>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76199</xdr:colOff>
      <xdr:row>0</xdr:row>
      <xdr:rowOff>47625</xdr:rowOff>
    </xdr:from>
    <xdr:to>
      <xdr:col>14</xdr:col>
      <xdr:colOff>552450</xdr:colOff>
      <xdr:row>45</xdr:row>
      <xdr:rowOff>28575</xdr:rowOff>
    </xdr:to>
    <xdr:sp macro="" textlink="">
      <xdr:nvSpPr>
        <xdr:cNvPr id="2" name="TextovéPole 1"/>
        <xdr:cNvSpPr txBox="1"/>
      </xdr:nvSpPr>
      <xdr:spPr>
        <a:xfrm>
          <a:off x="6324599" y="47625"/>
          <a:ext cx="5353051" cy="952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1"/>
            <a:t>STATISTICKÉ VÝPOČTY</a:t>
          </a:r>
        </a:p>
        <a:p>
          <a:endParaRPr lang="cs-CZ" sz="1100"/>
        </a:p>
        <a:p>
          <a:r>
            <a:rPr lang="cs-CZ" sz="1100" b="0" u="sng"/>
            <a:t>Statistické</a:t>
          </a:r>
          <a:r>
            <a:rPr lang="cs-CZ" sz="1100" b="0" u="sng" baseline="0"/>
            <a:t> ukazatele:</a:t>
          </a:r>
        </a:p>
        <a:p>
          <a:r>
            <a:rPr lang="cs-CZ" sz="1100" b="1" baseline="0"/>
            <a:t>aritmetický průměr </a:t>
          </a:r>
          <a:r>
            <a:rPr lang="cs-CZ" sz="1100" baseline="0"/>
            <a:t>- součet hodnot dělený počtem , obecný vzorec </a:t>
          </a:r>
          <a:r>
            <a:rPr lang="cs-CZ" sz="1100" b="1" baseline="0"/>
            <a:t>=průměr(buňka:buňka)</a:t>
          </a:r>
          <a:r>
            <a:rPr lang="cs-CZ" sz="1100" baseline="0"/>
            <a:t> tzn. počítači se zadají buňky (oblast dat), z kterých se má spočítat průměr, nic nesčítáte a nedělíte počtem, opět dvojtečka (:) znamená interval od - do, až.</a:t>
          </a:r>
        </a:p>
        <a:p>
          <a:endParaRPr lang="cs-CZ" sz="1100" baseline="0"/>
        </a:p>
        <a:p>
          <a:r>
            <a:rPr lang="cs-CZ" sz="1100" b="1" baseline="0"/>
            <a:t>počet</a:t>
          </a:r>
          <a:r>
            <a:rPr lang="cs-CZ" sz="1100" baseline="0"/>
            <a:t> (rozsah souboru) - počet všech prvků statistického souboru, obecný vzorec  </a:t>
          </a:r>
          <a:r>
            <a:rPr lang="cs-CZ" sz="1100" b="1" baseline="0"/>
            <a:t>=počet(buňka:buňka)</a:t>
          </a:r>
          <a:r>
            <a:rPr lang="cs-CZ" sz="1100" b="0" baseline="0"/>
            <a:t>  Platí v buňkách, kde jsou čísla.</a:t>
          </a:r>
        </a:p>
        <a:p>
          <a:endParaRPr lang="cs-CZ" sz="1100" baseline="0"/>
        </a:p>
        <a:p>
          <a:r>
            <a:rPr lang="cs-CZ" sz="1100" b="1" baseline="0"/>
            <a:t>nejmenší hodnota </a:t>
          </a:r>
          <a:r>
            <a:rPr lang="cs-CZ" sz="1100" baseline="0"/>
            <a:t>- počítač vyhledá a napíše nejmenší hodnotu z vybrané oblasti, obecný vzorec </a:t>
          </a:r>
          <a:r>
            <a:rPr lang="cs-CZ" sz="1100" b="1" baseline="0"/>
            <a:t>=min(buňka:buňka)</a:t>
          </a:r>
          <a:r>
            <a:rPr lang="cs-CZ" sz="1100" baseline="0"/>
            <a:t>, např. nejmenší výška osoby v cm</a:t>
          </a:r>
        </a:p>
        <a:p>
          <a:endParaRPr lang="cs-CZ" sz="1100" baseline="0"/>
        </a:p>
        <a:p>
          <a:r>
            <a:rPr lang="cs-CZ" sz="1100" b="1" baseline="0"/>
            <a:t>největší hodnota</a:t>
          </a:r>
          <a:r>
            <a:rPr lang="cs-CZ" sz="1100" baseline="0"/>
            <a:t> -</a:t>
          </a:r>
          <a:r>
            <a:rPr lang="cs-CZ" sz="1100" baseline="0">
              <a:solidFill>
                <a:schemeClr val="dk1"/>
              </a:solidFill>
              <a:latin typeface="+mn-lt"/>
              <a:ea typeface="+mn-ea"/>
              <a:cs typeface="+mn-cs"/>
            </a:rPr>
            <a:t> počítač vyhledá a napíše největší hodnotu z vybrané oblasti, obecný vzorec </a:t>
          </a:r>
          <a:r>
            <a:rPr lang="cs-CZ" sz="1100" b="1" baseline="0">
              <a:solidFill>
                <a:schemeClr val="dk1"/>
              </a:solidFill>
              <a:latin typeface="+mn-lt"/>
              <a:ea typeface="+mn-ea"/>
              <a:cs typeface="+mn-cs"/>
            </a:rPr>
            <a:t>=max(buňka:buňka)</a:t>
          </a:r>
          <a:r>
            <a:rPr lang="cs-CZ" sz="1100" baseline="0">
              <a:solidFill>
                <a:schemeClr val="dk1"/>
              </a:solidFill>
              <a:latin typeface="+mn-lt"/>
              <a:ea typeface="+mn-ea"/>
              <a:cs typeface="+mn-cs"/>
            </a:rPr>
            <a:t>, např. největší počet sourozenců</a:t>
          </a:r>
        </a:p>
        <a:p>
          <a:endParaRPr lang="cs-CZ" sz="1100" baseline="0">
            <a:solidFill>
              <a:schemeClr val="dk1"/>
            </a:solidFill>
            <a:latin typeface="+mn-lt"/>
            <a:ea typeface="+mn-ea"/>
            <a:cs typeface="+mn-cs"/>
          </a:endParaRPr>
        </a:p>
        <a:p>
          <a:r>
            <a:rPr lang="cs-CZ" sz="1100" b="1" baseline="0">
              <a:solidFill>
                <a:schemeClr val="dk1"/>
              </a:solidFill>
              <a:latin typeface="+mn-lt"/>
              <a:ea typeface="+mn-ea"/>
              <a:cs typeface="+mn-cs"/>
            </a:rPr>
            <a:t>modus</a:t>
          </a:r>
          <a:r>
            <a:rPr lang="cs-CZ" sz="1100" baseline="0">
              <a:solidFill>
                <a:schemeClr val="dk1"/>
              </a:solidFill>
              <a:latin typeface="+mn-lt"/>
              <a:ea typeface="+mn-ea"/>
              <a:cs typeface="+mn-cs"/>
            </a:rPr>
            <a:t> - hodnota, která se ve statistickém souboru nachází nejčastěji, obecný vzorec </a:t>
          </a:r>
          <a:r>
            <a:rPr lang="cs-CZ" sz="1100" b="1" baseline="0">
              <a:solidFill>
                <a:schemeClr val="dk1"/>
              </a:solidFill>
              <a:latin typeface="+mn-lt"/>
              <a:ea typeface="+mn-ea"/>
              <a:cs typeface="+mn-cs"/>
            </a:rPr>
            <a:t>=mode(buňka:buňka)</a:t>
          </a:r>
        </a:p>
        <a:p>
          <a:endParaRPr lang="cs-CZ" sz="1100" baseline="0">
            <a:solidFill>
              <a:schemeClr val="dk1"/>
            </a:solidFill>
            <a:latin typeface="+mn-lt"/>
            <a:ea typeface="+mn-ea"/>
            <a:cs typeface="+mn-cs"/>
          </a:endParaRPr>
        </a:p>
        <a:p>
          <a:r>
            <a:rPr lang="cs-CZ" sz="1100" b="1" baseline="0">
              <a:solidFill>
                <a:schemeClr val="dk1"/>
              </a:solidFill>
              <a:latin typeface="+mn-lt"/>
              <a:ea typeface="+mn-ea"/>
              <a:cs typeface="+mn-cs"/>
            </a:rPr>
            <a:t>medián</a:t>
          </a:r>
          <a:r>
            <a:rPr lang="cs-CZ" sz="1100" baseline="0">
              <a:solidFill>
                <a:schemeClr val="dk1"/>
              </a:solidFill>
              <a:latin typeface="+mn-lt"/>
              <a:ea typeface="+mn-ea"/>
              <a:cs typeface="+mn-cs"/>
            </a:rPr>
            <a:t> - hodnota, která se ve statistickém souboru při seřazení podle velikosti nachází uprostřed. Pokud je počet (velikost statistického souboru) liché číslo, tak pak to je jedna hodnota uprostřed. Pokud je počet (velikost statistického souboru) sudé číslo, tak pak se dvě prostřední hodnoty sečtou a vydělí se dvěma. Obecný vzorec </a:t>
          </a:r>
          <a:r>
            <a:rPr lang="cs-CZ" sz="1100" b="1" baseline="0">
              <a:solidFill>
                <a:schemeClr val="dk1"/>
              </a:solidFill>
              <a:latin typeface="+mn-lt"/>
              <a:ea typeface="+mn-ea"/>
              <a:cs typeface="+mn-cs"/>
            </a:rPr>
            <a:t>=median(buňka:buňka)</a:t>
          </a:r>
          <a:r>
            <a:rPr lang="cs-CZ" sz="1100" baseline="0">
              <a:solidFill>
                <a:schemeClr val="dk1"/>
              </a:solidFill>
              <a:latin typeface="+mn-lt"/>
              <a:ea typeface="+mn-ea"/>
              <a:cs typeface="+mn-cs"/>
            </a:rPr>
            <a:t>, hodnoty neseřazujeme, počítač to udělá automatickyv rámci svého výpočtu,.</a:t>
          </a:r>
        </a:p>
        <a:p>
          <a:endParaRPr lang="cs-CZ" sz="1100" baseline="0">
            <a:solidFill>
              <a:schemeClr val="dk1"/>
            </a:solidFill>
            <a:latin typeface="+mn-lt"/>
            <a:ea typeface="+mn-ea"/>
            <a:cs typeface="+mn-cs"/>
          </a:endParaRPr>
        </a:p>
        <a:p>
          <a:r>
            <a:rPr lang="cs-CZ" sz="1100" b="1" baseline="0">
              <a:solidFill>
                <a:schemeClr val="dk1"/>
              </a:solidFill>
              <a:latin typeface="+mn-lt"/>
              <a:ea typeface="+mn-ea"/>
              <a:cs typeface="+mn-cs"/>
            </a:rPr>
            <a:t>absolutní četnost </a:t>
          </a:r>
          <a:r>
            <a:rPr lang="cs-CZ" sz="1100" baseline="0">
              <a:solidFill>
                <a:schemeClr val="dk1"/>
              </a:solidFill>
              <a:latin typeface="+mn-lt"/>
              <a:ea typeface="+mn-ea"/>
              <a:cs typeface="+mn-cs"/>
            </a:rPr>
            <a:t>- znamená, kolikrát je daný znak (hodnota, kritérium) zastoupen ve statistickém souboru, obecný vzorec </a:t>
          </a:r>
          <a:r>
            <a:rPr lang="cs-CZ" sz="1100" b="1" baseline="0">
              <a:solidFill>
                <a:schemeClr val="dk1"/>
              </a:solidFill>
              <a:latin typeface="+mn-lt"/>
              <a:ea typeface="+mn-ea"/>
              <a:cs typeface="+mn-cs"/>
            </a:rPr>
            <a:t>=countif(buňka:buňka;kritérium)</a:t>
          </a:r>
          <a:r>
            <a:rPr lang="cs-CZ" sz="1100" baseline="0">
              <a:solidFill>
                <a:schemeClr val="dk1"/>
              </a:solidFill>
              <a:latin typeface="+mn-lt"/>
              <a:ea typeface="+mn-ea"/>
              <a:cs typeface="+mn-cs"/>
            </a:rPr>
            <a:t>, buňka:buňka - znamená oblast dat, kterou zkoumáme. kritérium - je výraz, který hledáme a počítá se kolikrát je zastoupen. pokud hledáme slovo a počítáme, kolikrát je zastoupeno, tak dané slovo musí být v uvozovkách, čísla nikoliv.</a:t>
          </a:r>
        </a:p>
        <a:p>
          <a:endParaRPr lang="cs-CZ" sz="1100" baseline="0">
            <a:solidFill>
              <a:schemeClr val="dk1"/>
            </a:solidFill>
            <a:latin typeface="+mn-lt"/>
            <a:ea typeface="+mn-ea"/>
            <a:cs typeface="+mn-cs"/>
          </a:endParaRPr>
        </a:p>
        <a:p>
          <a:r>
            <a:rPr lang="cs-CZ" sz="1100" b="1" baseline="0">
              <a:solidFill>
                <a:schemeClr val="dk1"/>
              </a:solidFill>
              <a:latin typeface="+mn-lt"/>
              <a:ea typeface="+mn-ea"/>
              <a:cs typeface="+mn-cs"/>
            </a:rPr>
            <a:t>relativní četnost</a:t>
          </a:r>
          <a:r>
            <a:rPr lang="cs-CZ" sz="1100" baseline="0">
              <a:solidFill>
                <a:schemeClr val="dk1"/>
              </a:solidFill>
              <a:latin typeface="+mn-lt"/>
              <a:ea typeface="+mn-ea"/>
              <a:cs typeface="+mn-cs"/>
            </a:rPr>
            <a:t> - vyjadřuje, kolikrát je daný znak (hodnota, kritérium) zastoupen ve statistickém souboru vůči celku. Výsledek se nejčastěji uvádí v procentech. Obecný vzorec </a:t>
          </a:r>
          <a:r>
            <a:rPr lang="cs-CZ" sz="1100" b="1" baseline="0">
              <a:solidFill>
                <a:schemeClr val="dk1"/>
              </a:solidFill>
              <a:latin typeface="+mn-lt"/>
              <a:ea typeface="+mn-ea"/>
              <a:cs typeface="+mn-cs"/>
            </a:rPr>
            <a:t>=countif(buňka:buňka;kritérium)/počet(buňka:buňka)</a:t>
          </a:r>
        </a:p>
        <a:p>
          <a:endParaRPr lang="cs-CZ" sz="1100" baseline="0"/>
        </a:p>
        <a:p>
          <a:r>
            <a:rPr lang="cs-CZ" sz="1100" u="sng"/>
            <a:t>Příklad:</a:t>
          </a:r>
        </a:p>
        <a:p>
          <a:r>
            <a:rPr lang="cs-CZ" sz="1100"/>
            <a:t>Představte</a:t>
          </a:r>
          <a:r>
            <a:rPr lang="cs-CZ" sz="1100" baseline="0"/>
            <a:t> si, že tabulka nahoře obsahuje jména studentů jedné třídy , ve které jste udělali drobný výzkum. Zjišťovali jste věk, výšku, velikost bot, počet sourozenců a kuřák/nekuřák. Chcete udělat závěrečné vyhodnocení dat, a tak použijete statistiku. </a:t>
          </a:r>
        </a:p>
        <a:p>
          <a:r>
            <a:rPr lang="cs-CZ" sz="1100" baseline="0"/>
            <a:t>Vypočtěte do tabulky pod zadáním všechny údaje, kde je prázdná buňka s namodralou výplní. Všechny výsledky na 2 desetinná místa.</a:t>
          </a:r>
        </a:p>
        <a:p>
          <a:endParaRPr lang="cs-CZ" sz="1100"/>
        </a:p>
        <a:p>
          <a:r>
            <a:rPr lang="cs-CZ" sz="1100"/>
            <a:t>Řešení příkladu</a:t>
          </a:r>
          <a:r>
            <a:rPr lang="cs-CZ" sz="1100" baseline="0"/>
            <a:t> naleznete na vedlejším listu s názvem VZOR_PŘÍKLAD_ŘEŠENÍ.</a:t>
          </a:r>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xdr:colOff>
      <xdr:row>11</xdr:row>
      <xdr:rowOff>152400</xdr:rowOff>
    </xdr:from>
    <xdr:to>
      <xdr:col>5</xdr:col>
      <xdr:colOff>1724025</xdr:colOff>
      <xdr:row>47</xdr:row>
      <xdr:rowOff>85725</xdr:rowOff>
    </xdr:to>
    <xdr:sp macro="" textlink="">
      <xdr:nvSpPr>
        <xdr:cNvPr id="2" name="TextovéPole 1"/>
        <xdr:cNvSpPr txBox="1"/>
      </xdr:nvSpPr>
      <xdr:spPr>
        <a:xfrm>
          <a:off x="2800350" y="2209800"/>
          <a:ext cx="3457575" cy="5762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1" u="sng">
              <a:solidFill>
                <a:schemeClr val="dk1"/>
              </a:solidFill>
              <a:latin typeface="+mn-lt"/>
              <a:ea typeface="+mn-ea"/>
              <a:cs typeface="+mn-cs"/>
            </a:rPr>
            <a:t>Příklad:</a:t>
          </a:r>
        </a:p>
        <a:p>
          <a:r>
            <a:rPr lang="cs-CZ" sz="1100">
              <a:solidFill>
                <a:schemeClr val="dk1"/>
              </a:solidFill>
              <a:latin typeface="+mn-lt"/>
              <a:ea typeface="+mn-ea"/>
              <a:cs typeface="+mn-cs"/>
            </a:rPr>
            <a:t>Zjistěte pouze pomocí výpočtů (vzorečků) odpovědi na následující otázky.  Název výpočtu a samotné výpočty  pomocí vzorečku proveďte</a:t>
          </a:r>
          <a:r>
            <a:rPr lang="cs-CZ" sz="1100" baseline="0">
              <a:solidFill>
                <a:schemeClr val="dk1"/>
              </a:solidFill>
              <a:latin typeface="+mn-lt"/>
              <a:ea typeface="+mn-ea"/>
              <a:cs typeface="+mn-cs"/>
            </a:rPr>
            <a:t> nejprve v tabulce nad tímto zadáním. </a:t>
          </a:r>
          <a:r>
            <a:rPr lang="cs-CZ" sz="1100">
              <a:solidFill>
                <a:schemeClr val="dk1"/>
              </a:solidFill>
              <a:latin typeface="+mn-lt"/>
              <a:ea typeface="+mn-ea"/>
              <a:cs typeface="+mn-cs"/>
            </a:rPr>
            <a:t>Odpovědi</a:t>
          </a:r>
          <a:r>
            <a:rPr lang="cs-CZ" sz="1100" baseline="0">
              <a:solidFill>
                <a:schemeClr val="dk1"/>
              </a:solidFill>
              <a:latin typeface="+mn-lt"/>
              <a:ea typeface="+mn-ea"/>
              <a:cs typeface="+mn-cs"/>
            </a:rPr>
            <a:t> pak pište pod příslušnou otázku.</a:t>
          </a:r>
        </a:p>
        <a:p>
          <a:endParaRPr lang="cs-CZ" sz="1100" b="1">
            <a:solidFill>
              <a:schemeClr val="dk1"/>
            </a:solidFill>
            <a:latin typeface="+mn-lt"/>
            <a:ea typeface="+mn-ea"/>
            <a:cs typeface="+mn-cs"/>
          </a:endParaRPr>
        </a:p>
        <a:p>
          <a:r>
            <a:rPr lang="cs-CZ" sz="1100" b="1">
              <a:solidFill>
                <a:schemeClr val="dk1"/>
              </a:solidFill>
              <a:latin typeface="+mn-lt"/>
              <a:ea typeface="+mn-ea"/>
              <a:cs typeface="+mn-cs"/>
            </a:rPr>
            <a:t>Otázky:</a:t>
          </a:r>
          <a:endParaRPr lang="cs-CZ" sz="1100">
            <a:solidFill>
              <a:schemeClr val="dk1"/>
            </a:solidFill>
            <a:latin typeface="+mn-lt"/>
            <a:ea typeface="+mn-ea"/>
            <a:cs typeface="+mn-cs"/>
          </a:endParaRPr>
        </a:p>
        <a:p>
          <a:r>
            <a:rPr lang="cs-CZ" sz="1100" b="1">
              <a:solidFill>
                <a:schemeClr val="dk1"/>
              </a:solidFill>
              <a:latin typeface="+mn-lt"/>
              <a:ea typeface="+mn-ea"/>
              <a:cs typeface="+mn-cs"/>
            </a:rPr>
            <a:t>Kolik pacientů se v roce 2012 léčilo ve vaši nemocnici?</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r>
            <a:rPr lang="cs-CZ" sz="1100" b="1">
              <a:solidFill>
                <a:schemeClr val="dk1"/>
              </a:solidFill>
              <a:latin typeface="+mn-lt"/>
              <a:ea typeface="+mn-ea"/>
              <a:cs typeface="+mn-cs"/>
            </a:rPr>
            <a:t>Jaký byl věkový průměr pacientů?</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r>
            <a:rPr lang="cs-CZ" sz="1100" b="1">
              <a:solidFill>
                <a:schemeClr val="dk1"/>
              </a:solidFill>
              <a:latin typeface="+mn-lt"/>
              <a:ea typeface="+mn-ea"/>
              <a:cs typeface="+mn-cs"/>
            </a:rPr>
            <a:t>Kolik let bylo nejstaršímu pacientovi?</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r>
            <a:rPr lang="cs-CZ" sz="1100" b="1">
              <a:solidFill>
                <a:schemeClr val="dk1"/>
              </a:solidFill>
              <a:latin typeface="+mn-lt"/>
              <a:ea typeface="+mn-ea"/>
              <a:cs typeface="+mn-cs"/>
            </a:rPr>
            <a:t>Kolik pacientů je ve věku 68 let?</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r>
            <a:rPr lang="cs-CZ" sz="1100" b="1">
              <a:solidFill>
                <a:schemeClr val="dk1"/>
              </a:solidFill>
              <a:latin typeface="+mn-lt"/>
              <a:ea typeface="+mn-ea"/>
              <a:cs typeface="+mn-cs"/>
            </a:rPr>
            <a:t>Kolik let bylo nejmladšímu pacientovi?</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r>
            <a:rPr lang="cs-CZ" sz="1100" b="1">
              <a:solidFill>
                <a:schemeClr val="dk1"/>
              </a:solidFill>
              <a:latin typeface="+mn-lt"/>
              <a:ea typeface="+mn-ea"/>
              <a:cs typeface="+mn-cs"/>
            </a:rPr>
            <a:t>Kolik let bylo prostřednímu pacientovi? (jaká byla střední hodnota věku).</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r>
            <a:rPr lang="cs-CZ" sz="1100" b="1">
              <a:solidFill>
                <a:schemeClr val="dk1"/>
              </a:solidFill>
              <a:latin typeface="+mn-lt"/>
              <a:ea typeface="+mn-ea"/>
              <a:cs typeface="+mn-cs"/>
            </a:rPr>
            <a:t>Jaký byl nejčastější věk pacientů?</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r>
            <a:rPr lang="cs-CZ" sz="1100" b="1">
              <a:solidFill>
                <a:schemeClr val="dk1"/>
              </a:solidFill>
              <a:latin typeface="+mn-lt"/>
              <a:ea typeface="+mn-ea"/>
              <a:cs typeface="+mn-cs"/>
            </a:rPr>
            <a:t>Kolik pacientů se jmenuje Martina?</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endParaRPr lang="cs-CZ"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9525</xdr:colOff>
      <xdr:row>11</xdr:row>
      <xdr:rowOff>152400</xdr:rowOff>
    </xdr:from>
    <xdr:to>
      <xdr:col>5</xdr:col>
      <xdr:colOff>1724025</xdr:colOff>
      <xdr:row>47</xdr:row>
      <xdr:rowOff>85725</xdr:rowOff>
    </xdr:to>
    <xdr:sp macro="" textlink="">
      <xdr:nvSpPr>
        <xdr:cNvPr id="2" name="TextovéPole 1"/>
        <xdr:cNvSpPr txBox="1"/>
      </xdr:nvSpPr>
      <xdr:spPr>
        <a:xfrm>
          <a:off x="2790825" y="2552700"/>
          <a:ext cx="3324225" cy="6791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1" u="sng">
              <a:solidFill>
                <a:schemeClr val="dk1"/>
              </a:solidFill>
              <a:latin typeface="+mn-lt"/>
              <a:ea typeface="+mn-ea"/>
              <a:cs typeface="+mn-cs"/>
            </a:rPr>
            <a:t>Příklad:</a:t>
          </a:r>
        </a:p>
        <a:p>
          <a:r>
            <a:rPr lang="cs-CZ" sz="1100">
              <a:solidFill>
                <a:schemeClr val="dk1"/>
              </a:solidFill>
              <a:latin typeface="+mn-lt"/>
              <a:ea typeface="+mn-ea"/>
              <a:cs typeface="+mn-cs"/>
            </a:rPr>
            <a:t>Zjistěte pouze pomocí výpočtů (vzorečků) odpovědi na následující otázky.  Název výpočtu a samotné výpočty  pomocí vzorečku proveďte</a:t>
          </a:r>
          <a:r>
            <a:rPr lang="cs-CZ" sz="1100" baseline="0">
              <a:solidFill>
                <a:schemeClr val="dk1"/>
              </a:solidFill>
              <a:latin typeface="+mn-lt"/>
              <a:ea typeface="+mn-ea"/>
              <a:cs typeface="+mn-cs"/>
            </a:rPr>
            <a:t> nejprve v tabulce nad tímto zadáním. </a:t>
          </a:r>
          <a:r>
            <a:rPr lang="cs-CZ" sz="1100">
              <a:solidFill>
                <a:schemeClr val="dk1"/>
              </a:solidFill>
              <a:latin typeface="+mn-lt"/>
              <a:ea typeface="+mn-ea"/>
              <a:cs typeface="+mn-cs"/>
            </a:rPr>
            <a:t>Odpovědi</a:t>
          </a:r>
          <a:r>
            <a:rPr lang="cs-CZ" sz="1100" baseline="0">
              <a:solidFill>
                <a:schemeClr val="dk1"/>
              </a:solidFill>
              <a:latin typeface="+mn-lt"/>
              <a:ea typeface="+mn-ea"/>
              <a:cs typeface="+mn-cs"/>
            </a:rPr>
            <a:t> pak pište pod příslušnou otázku.</a:t>
          </a:r>
        </a:p>
        <a:p>
          <a:endParaRPr lang="cs-CZ" sz="1100" b="1">
            <a:solidFill>
              <a:schemeClr val="dk1"/>
            </a:solidFill>
            <a:latin typeface="+mn-lt"/>
            <a:ea typeface="+mn-ea"/>
            <a:cs typeface="+mn-cs"/>
          </a:endParaRPr>
        </a:p>
        <a:p>
          <a:r>
            <a:rPr lang="cs-CZ" sz="1100" b="1">
              <a:solidFill>
                <a:schemeClr val="dk1"/>
              </a:solidFill>
              <a:latin typeface="+mn-lt"/>
              <a:ea typeface="+mn-ea"/>
              <a:cs typeface="+mn-cs"/>
            </a:rPr>
            <a:t>Otázky:</a:t>
          </a:r>
          <a:endParaRPr lang="cs-CZ" sz="1100">
            <a:solidFill>
              <a:schemeClr val="dk1"/>
            </a:solidFill>
            <a:latin typeface="+mn-lt"/>
            <a:ea typeface="+mn-ea"/>
            <a:cs typeface="+mn-cs"/>
          </a:endParaRPr>
        </a:p>
        <a:p>
          <a:r>
            <a:rPr lang="cs-CZ" sz="1100" b="1">
              <a:solidFill>
                <a:schemeClr val="dk1"/>
              </a:solidFill>
              <a:latin typeface="+mn-lt"/>
              <a:ea typeface="+mn-ea"/>
              <a:cs typeface="+mn-cs"/>
            </a:rPr>
            <a:t>Kolik pacientů se v roce 2012 léčilo ve vaši nemocnici?</a:t>
          </a:r>
          <a:endParaRPr lang="cs-CZ" sz="1100">
            <a:solidFill>
              <a:schemeClr val="dk1"/>
            </a:solidFill>
            <a:latin typeface="+mn-lt"/>
            <a:ea typeface="+mn-ea"/>
            <a:cs typeface="+mn-cs"/>
          </a:endParaRPr>
        </a:p>
        <a:p>
          <a:r>
            <a:rPr lang="cs-CZ" sz="1100" b="1">
              <a:solidFill>
                <a:schemeClr val="dk1"/>
              </a:solidFill>
              <a:latin typeface="+mn-lt"/>
              <a:ea typeface="+mn-ea"/>
              <a:cs typeface="+mn-cs"/>
            </a:rPr>
            <a:t> 93 pacientů</a:t>
          </a:r>
        </a:p>
        <a:p>
          <a:endParaRPr lang="cs-CZ" sz="1100">
            <a:solidFill>
              <a:schemeClr val="dk1"/>
            </a:solidFill>
            <a:latin typeface="+mn-lt"/>
            <a:ea typeface="+mn-ea"/>
            <a:cs typeface="+mn-cs"/>
          </a:endParaRPr>
        </a:p>
        <a:p>
          <a:r>
            <a:rPr lang="cs-CZ" sz="1100" b="1">
              <a:solidFill>
                <a:schemeClr val="dk1"/>
              </a:solidFill>
              <a:latin typeface="+mn-lt"/>
              <a:ea typeface="+mn-ea"/>
              <a:cs typeface="+mn-cs"/>
            </a:rPr>
            <a:t>Jaký byl věkový průměr pacientů?</a:t>
          </a:r>
          <a:endParaRPr lang="cs-CZ" sz="1100">
            <a:solidFill>
              <a:schemeClr val="dk1"/>
            </a:solidFill>
            <a:latin typeface="+mn-lt"/>
            <a:ea typeface="+mn-ea"/>
            <a:cs typeface="+mn-cs"/>
          </a:endParaRPr>
        </a:p>
        <a:p>
          <a:r>
            <a:rPr lang="cs-CZ" sz="1100" b="1">
              <a:solidFill>
                <a:schemeClr val="dk1"/>
              </a:solidFill>
              <a:latin typeface="+mn-lt"/>
              <a:ea typeface="+mn-ea"/>
              <a:cs typeface="+mn-cs"/>
            </a:rPr>
            <a:t> 61,1 let</a:t>
          </a:r>
        </a:p>
        <a:p>
          <a:endParaRPr lang="cs-CZ" sz="1100">
            <a:solidFill>
              <a:schemeClr val="dk1"/>
            </a:solidFill>
            <a:latin typeface="+mn-lt"/>
            <a:ea typeface="+mn-ea"/>
            <a:cs typeface="+mn-cs"/>
          </a:endParaRPr>
        </a:p>
        <a:p>
          <a:r>
            <a:rPr lang="cs-CZ" sz="1100" b="1">
              <a:solidFill>
                <a:schemeClr val="dk1"/>
              </a:solidFill>
              <a:latin typeface="+mn-lt"/>
              <a:ea typeface="+mn-ea"/>
              <a:cs typeface="+mn-cs"/>
            </a:rPr>
            <a:t>Kolik let bylo nejstaršímu pacientovi?</a:t>
          </a:r>
          <a:endParaRPr lang="cs-CZ" sz="1100">
            <a:solidFill>
              <a:schemeClr val="dk1"/>
            </a:solidFill>
            <a:latin typeface="+mn-lt"/>
            <a:ea typeface="+mn-ea"/>
            <a:cs typeface="+mn-cs"/>
          </a:endParaRPr>
        </a:p>
        <a:p>
          <a:r>
            <a:rPr lang="cs-CZ" sz="1100" b="1">
              <a:solidFill>
                <a:schemeClr val="dk1"/>
              </a:solidFill>
              <a:latin typeface="+mn-lt"/>
              <a:ea typeface="+mn-ea"/>
              <a:cs typeface="+mn-cs"/>
            </a:rPr>
            <a:t> 96 let</a:t>
          </a:r>
        </a:p>
        <a:p>
          <a:endParaRPr lang="cs-CZ" sz="1100">
            <a:solidFill>
              <a:schemeClr val="dk1"/>
            </a:solidFill>
            <a:latin typeface="+mn-lt"/>
            <a:ea typeface="+mn-ea"/>
            <a:cs typeface="+mn-cs"/>
          </a:endParaRPr>
        </a:p>
        <a:p>
          <a:r>
            <a:rPr lang="cs-CZ" sz="1100" b="1">
              <a:solidFill>
                <a:schemeClr val="dk1"/>
              </a:solidFill>
              <a:latin typeface="+mn-lt"/>
              <a:ea typeface="+mn-ea"/>
              <a:cs typeface="+mn-cs"/>
            </a:rPr>
            <a:t>Kolik pacientů je ve věku 68 let?</a:t>
          </a:r>
          <a:endParaRPr lang="cs-CZ" sz="1100">
            <a:solidFill>
              <a:schemeClr val="dk1"/>
            </a:solidFill>
            <a:latin typeface="+mn-lt"/>
            <a:ea typeface="+mn-ea"/>
            <a:cs typeface="+mn-cs"/>
          </a:endParaRPr>
        </a:p>
        <a:p>
          <a:r>
            <a:rPr lang="cs-CZ" sz="1100" b="1">
              <a:solidFill>
                <a:schemeClr val="dk1"/>
              </a:solidFill>
              <a:latin typeface="+mn-lt"/>
              <a:ea typeface="+mn-ea"/>
              <a:cs typeface="+mn-cs"/>
            </a:rPr>
            <a:t> 4</a:t>
          </a:r>
          <a:r>
            <a:rPr lang="cs-CZ" sz="1100" b="1" baseline="0">
              <a:solidFill>
                <a:schemeClr val="dk1"/>
              </a:solidFill>
              <a:latin typeface="+mn-lt"/>
              <a:ea typeface="+mn-ea"/>
              <a:cs typeface="+mn-cs"/>
            </a:rPr>
            <a:t> pacienti</a:t>
          </a:r>
        </a:p>
        <a:p>
          <a:endParaRPr lang="cs-CZ" sz="1100">
            <a:solidFill>
              <a:schemeClr val="dk1"/>
            </a:solidFill>
            <a:latin typeface="+mn-lt"/>
            <a:ea typeface="+mn-ea"/>
            <a:cs typeface="+mn-cs"/>
          </a:endParaRPr>
        </a:p>
        <a:p>
          <a:r>
            <a:rPr lang="cs-CZ" sz="1100" b="1">
              <a:solidFill>
                <a:schemeClr val="dk1"/>
              </a:solidFill>
              <a:latin typeface="+mn-lt"/>
              <a:ea typeface="+mn-ea"/>
              <a:cs typeface="+mn-cs"/>
            </a:rPr>
            <a:t>Kolik let bylo nejmladšímu pacientovi?</a:t>
          </a:r>
          <a:endParaRPr lang="cs-CZ" sz="1100">
            <a:solidFill>
              <a:schemeClr val="dk1"/>
            </a:solidFill>
            <a:latin typeface="+mn-lt"/>
            <a:ea typeface="+mn-ea"/>
            <a:cs typeface="+mn-cs"/>
          </a:endParaRPr>
        </a:p>
        <a:p>
          <a:r>
            <a:rPr lang="cs-CZ" sz="1100" b="1">
              <a:solidFill>
                <a:schemeClr val="dk1"/>
              </a:solidFill>
              <a:latin typeface="+mn-lt"/>
              <a:ea typeface="+mn-ea"/>
              <a:cs typeface="+mn-cs"/>
            </a:rPr>
            <a:t> 5 let</a:t>
          </a:r>
        </a:p>
        <a:p>
          <a:endParaRPr lang="cs-CZ" sz="1100">
            <a:solidFill>
              <a:schemeClr val="dk1"/>
            </a:solidFill>
            <a:latin typeface="+mn-lt"/>
            <a:ea typeface="+mn-ea"/>
            <a:cs typeface="+mn-cs"/>
          </a:endParaRPr>
        </a:p>
        <a:p>
          <a:r>
            <a:rPr lang="cs-CZ" sz="1100" b="1">
              <a:solidFill>
                <a:schemeClr val="dk1"/>
              </a:solidFill>
              <a:latin typeface="+mn-lt"/>
              <a:ea typeface="+mn-ea"/>
              <a:cs typeface="+mn-cs"/>
            </a:rPr>
            <a:t>Kolik let bylo prostřednímu pacientovi? (jaká byla střední hodnota věku).</a:t>
          </a:r>
        </a:p>
        <a:p>
          <a:r>
            <a:rPr lang="cs-CZ" sz="1100" b="1">
              <a:solidFill>
                <a:schemeClr val="dk1"/>
              </a:solidFill>
              <a:latin typeface="+mn-lt"/>
              <a:ea typeface="+mn-ea"/>
              <a:cs typeface="+mn-cs"/>
            </a:rPr>
            <a:t>65 let</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r>
            <a:rPr lang="cs-CZ" sz="1100" b="1">
              <a:solidFill>
                <a:schemeClr val="dk1"/>
              </a:solidFill>
              <a:latin typeface="+mn-lt"/>
              <a:ea typeface="+mn-ea"/>
              <a:cs typeface="+mn-cs"/>
            </a:rPr>
            <a:t>Jaký byl nejčastější věk pacientů?</a:t>
          </a:r>
        </a:p>
        <a:p>
          <a:r>
            <a:rPr lang="cs-CZ" sz="1100" b="1">
              <a:solidFill>
                <a:schemeClr val="dk1"/>
              </a:solidFill>
              <a:latin typeface="+mn-lt"/>
              <a:ea typeface="+mn-ea"/>
              <a:cs typeface="+mn-cs"/>
            </a:rPr>
            <a:t>84 let</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r>
            <a:rPr lang="cs-CZ" sz="1100" b="1">
              <a:solidFill>
                <a:schemeClr val="dk1"/>
              </a:solidFill>
              <a:latin typeface="+mn-lt"/>
              <a:ea typeface="+mn-ea"/>
              <a:cs typeface="+mn-cs"/>
            </a:rPr>
            <a:t>Kolik pacientů se jmenuje Martina?</a:t>
          </a:r>
        </a:p>
        <a:p>
          <a:r>
            <a:rPr lang="cs-CZ" sz="1100" b="1">
              <a:solidFill>
                <a:schemeClr val="dk1"/>
              </a:solidFill>
              <a:latin typeface="+mn-lt"/>
              <a:ea typeface="+mn-ea"/>
              <a:cs typeface="+mn-cs"/>
            </a:rPr>
            <a:t>4 x Martina</a:t>
          </a:r>
          <a:endParaRPr lang="cs-CZ" sz="1100">
            <a:solidFill>
              <a:schemeClr val="dk1"/>
            </a:solidFill>
            <a:latin typeface="+mn-lt"/>
            <a:ea typeface="+mn-ea"/>
            <a:cs typeface="+mn-cs"/>
          </a:endParaRPr>
        </a:p>
        <a:p>
          <a:r>
            <a:rPr lang="cs-CZ" sz="1100" b="1">
              <a:solidFill>
                <a:schemeClr val="dk1"/>
              </a:solidFill>
              <a:latin typeface="+mn-lt"/>
              <a:ea typeface="+mn-ea"/>
              <a:cs typeface="+mn-cs"/>
            </a:rPr>
            <a:t> </a:t>
          </a:r>
          <a:endParaRPr lang="cs-CZ" sz="1100">
            <a:solidFill>
              <a:schemeClr val="dk1"/>
            </a:solidFill>
            <a:latin typeface="+mn-lt"/>
            <a:ea typeface="+mn-ea"/>
            <a:cs typeface="+mn-cs"/>
          </a:endParaRPr>
        </a:p>
        <a:p>
          <a:endParaRPr lang="cs-CZ" sz="1100"/>
        </a:p>
      </xdr:txBody>
    </xdr:sp>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F50"/>
  <sheetViews>
    <sheetView tabSelected="1" workbookViewId="0">
      <selection activeCell="D14" sqref="D14"/>
    </sheetView>
  </sheetViews>
  <sheetFormatPr defaultRowHeight="15"/>
  <cols>
    <col min="1" max="1" width="24.7109375" customWidth="1"/>
    <col min="2" max="4" width="11.7109375" customWidth="1"/>
    <col min="5" max="5" width="17.5703125" customWidth="1"/>
    <col min="6" max="6" width="16.28515625" customWidth="1"/>
  </cols>
  <sheetData>
    <row r="1" spans="1:6" ht="25.5" customHeight="1">
      <c r="A1" s="9" t="s">
        <v>0</v>
      </c>
      <c r="B1" s="10" t="s">
        <v>1</v>
      </c>
      <c r="C1" s="10" t="s">
        <v>2</v>
      </c>
      <c r="D1" s="10" t="s">
        <v>48</v>
      </c>
      <c r="E1" s="10" t="s">
        <v>3</v>
      </c>
      <c r="F1" s="10" t="s">
        <v>4</v>
      </c>
    </row>
    <row r="2" spans="1:6" ht="17.100000000000001" customHeight="1">
      <c r="A2" s="1" t="s">
        <v>11</v>
      </c>
      <c r="B2" s="3">
        <v>18</v>
      </c>
      <c r="C2" s="3">
        <v>160</v>
      </c>
      <c r="D2" s="3">
        <v>39</v>
      </c>
      <c r="E2" s="3">
        <v>2</v>
      </c>
      <c r="F2" s="3" t="s">
        <v>6</v>
      </c>
    </row>
    <row r="3" spans="1:6" ht="17.100000000000001" customHeight="1">
      <c r="A3" s="1" t="s">
        <v>12</v>
      </c>
      <c r="B3" s="3">
        <v>18</v>
      </c>
      <c r="C3" s="3">
        <v>181</v>
      </c>
      <c r="D3" s="3">
        <v>42</v>
      </c>
      <c r="E3" s="3">
        <v>1</v>
      </c>
      <c r="F3" s="3" t="s">
        <v>5</v>
      </c>
    </row>
    <row r="4" spans="1:6" ht="17.100000000000001" customHeight="1">
      <c r="A4" s="1" t="s">
        <v>13</v>
      </c>
      <c r="B4" s="3">
        <v>21</v>
      </c>
      <c r="C4" s="3">
        <v>175</v>
      </c>
      <c r="D4" s="3">
        <v>41</v>
      </c>
      <c r="E4" s="3">
        <v>2</v>
      </c>
      <c r="F4" s="3" t="s">
        <v>5</v>
      </c>
    </row>
    <row r="5" spans="1:6" ht="17.100000000000001" customHeight="1">
      <c r="A5" s="1" t="s">
        <v>14</v>
      </c>
      <c r="B5" s="3">
        <v>18</v>
      </c>
      <c r="C5" s="3">
        <v>162</v>
      </c>
      <c r="D5" s="3">
        <v>38</v>
      </c>
      <c r="E5" s="3">
        <v>0</v>
      </c>
      <c r="F5" s="3" t="s">
        <v>6</v>
      </c>
    </row>
    <row r="6" spans="1:6" ht="17.100000000000001" customHeight="1">
      <c r="A6" s="1" t="s">
        <v>15</v>
      </c>
      <c r="B6" s="3">
        <v>17</v>
      </c>
      <c r="C6" s="3">
        <v>168</v>
      </c>
      <c r="D6" s="3">
        <v>39</v>
      </c>
      <c r="E6" s="3">
        <v>2</v>
      </c>
      <c r="F6" s="3" t="s">
        <v>6</v>
      </c>
    </row>
    <row r="7" spans="1:6" ht="17.100000000000001" customHeight="1">
      <c r="A7" s="1" t="s">
        <v>16</v>
      </c>
      <c r="B7" s="3">
        <v>19</v>
      </c>
      <c r="C7" s="3">
        <v>173</v>
      </c>
      <c r="D7" s="3">
        <v>41</v>
      </c>
      <c r="E7" s="3">
        <v>2</v>
      </c>
      <c r="F7" s="3" t="s">
        <v>5</v>
      </c>
    </row>
    <row r="8" spans="1:6" ht="17.100000000000001" customHeight="1">
      <c r="A8" s="1" t="s">
        <v>17</v>
      </c>
      <c r="B8" s="3">
        <v>18</v>
      </c>
      <c r="C8" s="3">
        <v>170</v>
      </c>
      <c r="D8" s="3">
        <v>40</v>
      </c>
      <c r="E8" s="3">
        <v>0</v>
      </c>
      <c r="F8" s="3" t="s">
        <v>6</v>
      </c>
    </row>
    <row r="9" spans="1:6" ht="17.100000000000001" customHeight="1">
      <c r="A9" s="1" t="s">
        <v>18</v>
      </c>
      <c r="B9" s="3">
        <v>18</v>
      </c>
      <c r="C9" s="3">
        <v>160</v>
      </c>
      <c r="D9" s="3">
        <v>38</v>
      </c>
      <c r="E9" s="3">
        <v>2</v>
      </c>
      <c r="F9" s="3" t="s">
        <v>6</v>
      </c>
    </row>
    <row r="10" spans="1:6" ht="17.100000000000001" customHeight="1">
      <c r="A10" s="1" t="s">
        <v>19</v>
      </c>
      <c r="B10" s="3">
        <v>18</v>
      </c>
      <c r="C10" s="3">
        <v>182</v>
      </c>
      <c r="D10" s="3">
        <v>42</v>
      </c>
      <c r="E10" s="3">
        <v>1</v>
      </c>
      <c r="F10" s="3" t="s">
        <v>5</v>
      </c>
    </row>
    <row r="11" spans="1:6" ht="17.100000000000001" customHeight="1">
      <c r="A11" s="1" t="s">
        <v>20</v>
      </c>
      <c r="B11" s="3">
        <v>17</v>
      </c>
      <c r="C11" s="3">
        <v>172</v>
      </c>
      <c r="D11" s="3">
        <v>39</v>
      </c>
      <c r="E11" s="3">
        <v>1</v>
      </c>
      <c r="F11" s="3" t="s">
        <v>6</v>
      </c>
    </row>
    <row r="12" spans="1:6" ht="17.100000000000001" customHeight="1">
      <c r="A12" s="2" t="s">
        <v>21</v>
      </c>
      <c r="B12" s="3">
        <v>17</v>
      </c>
      <c r="C12" s="3">
        <v>164</v>
      </c>
      <c r="D12" s="3">
        <v>39</v>
      </c>
      <c r="E12" s="3">
        <v>2</v>
      </c>
      <c r="F12" s="3" t="s">
        <v>6</v>
      </c>
    </row>
    <row r="13" spans="1:6" ht="17.100000000000001" customHeight="1">
      <c r="A13" s="1" t="s">
        <v>22</v>
      </c>
      <c r="B13" s="3">
        <v>19</v>
      </c>
      <c r="C13" s="3">
        <v>170</v>
      </c>
      <c r="D13" s="3">
        <v>41</v>
      </c>
      <c r="E13" s="3">
        <v>2</v>
      </c>
      <c r="F13" s="3" t="s">
        <v>5</v>
      </c>
    </row>
    <row r="14" spans="1:6" ht="17.100000000000001" customHeight="1">
      <c r="A14" s="2" t="s">
        <v>23</v>
      </c>
      <c r="B14" s="4">
        <v>18</v>
      </c>
      <c r="C14" s="4">
        <v>162</v>
      </c>
      <c r="D14" s="4">
        <v>39</v>
      </c>
      <c r="E14" s="4">
        <v>2</v>
      </c>
      <c r="F14" s="4" t="s">
        <v>5</v>
      </c>
    </row>
    <row r="15" spans="1:6" ht="17.100000000000001" customHeight="1">
      <c r="A15" s="1" t="s">
        <v>24</v>
      </c>
      <c r="B15" s="3">
        <v>19</v>
      </c>
      <c r="C15" s="3">
        <v>165</v>
      </c>
      <c r="D15" s="3">
        <v>39</v>
      </c>
      <c r="E15" s="3">
        <v>1</v>
      </c>
      <c r="F15" s="3" t="s">
        <v>6</v>
      </c>
    </row>
    <row r="16" spans="1:6" ht="17.100000000000001" customHeight="1">
      <c r="A16" s="1" t="s">
        <v>25</v>
      </c>
      <c r="B16" s="3">
        <v>18</v>
      </c>
      <c r="C16" s="3">
        <v>165</v>
      </c>
      <c r="D16" s="3">
        <v>38</v>
      </c>
      <c r="E16" s="3">
        <v>1</v>
      </c>
      <c r="F16" s="3" t="s">
        <v>6</v>
      </c>
    </row>
    <row r="17" spans="1:6" ht="17.100000000000001" customHeight="1">
      <c r="A17" s="1" t="s">
        <v>26</v>
      </c>
      <c r="B17" s="3">
        <v>18</v>
      </c>
      <c r="C17" s="3">
        <v>168</v>
      </c>
      <c r="D17" s="3">
        <v>40</v>
      </c>
      <c r="E17" s="3">
        <v>2</v>
      </c>
      <c r="F17" s="3" t="s">
        <v>6</v>
      </c>
    </row>
    <row r="18" spans="1:6" ht="17.100000000000001" customHeight="1">
      <c r="A18" s="1" t="s">
        <v>27</v>
      </c>
      <c r="B18" s="3">
        <v>19</v>
      </c>
      <c r="C18" s="3">
        <v>165</v>
      </c>
      <c r="D18" s="3">
        <v>41</v>
      </c>
      <c r="E18" s="3">
        <v>2</v>
      </c>
      <c r="F18" s="3" t="s">
        <v>5</v>
      </c>
    </row>
    <row r="19" spans="1:6" ht="17.100000000000001" customHeight="1">
      <c r="A19" s="1" t="s">
        <v>28</v>
      </c>
      <c r="B19" s="3">
        <v>18</v>
      </c>
      <c r="C19" s="3">
        <v>165</v>
      </c>
      <c r="D19" s="3">
        <v>39</v>
      </c>
      <c r="E19" s="3">
        <v>1</v>
      </c>
      <c r="F19" s="3" t="s">
        <v>6</v>
      </c>
    </row>
    <row r="20" spans="1:6" ht="17.100000000000001" customHeight="1">
      <c r="A20" s="1" t="s">
        <v>29</v>
      </c>
      <c r="B20" s="3">
        <v>17</v>
      </c>
      <c r="C20" s="3">
        <v>173</v>
      </c>
      <c r="D20" s="3">
        <v>40</v>
      </c>
      <c r="E20" s="3">
        <v>1</v>
      </c>
      <c r="F20" s="3" t="s">
        <v>6</v>
      </c>
    </row>
    <row r="21" spans="1:6" ht="17.100000000000001" customHeight="1">
      <c r="A21" s="1" t="s">
        <v>30</v>
      </c>
      <c r="B21" s="3">
        <v>18</v>
      </c>
      <c r="C21" s="3">
        <v>178</v>
      </c>
      <c r="D21" s="3">
        <v>40</v>
      </c>
      <c r="E21" s="3">
        <v>2</v>
      </c>
      <c r="F21" s="3" t="s">
        <v>6</v>
      </c>
    </row>
    <row r="22" spans="1:6" ht="17.100000000000001" customHeight="1">
      <c r="A22" s="1" t="s">
        <v>31</v>
      </c>
      <c r="B22" s="3">
        <v>18</v>
      </c>
      <c r="C22" s="3">
        <v>165</v>
      </c>
      <c r="D22" s="3">
        <v>40</v>
      </c>
      <c r="E22" s="3">
        <v>4</v>
      </c>
      <c r="F22" s="3" t="s">
        <v>5</v>
      </c>
    </row>
    <row r="23" spans="1:6" ht="17.100000000000001" customHeight="1">
      <c r="A23" s="1" t="s">
        <v>32</v>
      </c>
      <c r="B23" s="3">
        <v>18</v>
      </c>
      <c r="C23" s="3">
        <v>168</v>
      </c>
      <c r="D23" s="3">
        <v>40</v>
      </c>
      <c r="E23" s="3">
        <v>1</v>
      </c>
      <c r="F23" s="3" t="s">
        <v>6</v>
      </c>
    </row>
    <row r="24" spans="1:6" ht="17.100000000000001" customHeight="1">
      <c r="A24" s="1" t="s">
        <v>33</v>
      </c>
      <c r="B24" s="3">
        <v>17</v>
      </c>
      <c r="C24" s="3">
        <v>169</v>
      </c>
      <c r="D24" s="3">
        <v>39</v>
      </c>
      <c r="E24" s="3">
        <v>3</v>
      </c>
      <c r="F24" s="3" t="s">
        <v>5</v>
      </c>
    </row>
    <row r="25" spans="1:6" ht="17.100000000000001" customHeight="1">
      <c r="A25" s="1" t="s">
        <v>34</v>
      </c>
      <c r="B25" s="3">
        <v>18</v>
      </c>
      <c r="C25" s="3">
        <v>163</v>
      </c>
      <c r="D25" s="3">
        <v>37</v>
      </c>
      <c r="E25" s="3">
        <v>3</v>
      </c>
      <c r="F25" s="3" t="s">
        <v>6</v>
      </c>
    </row>
    <row r="26" spans="1:6" ht="17.100000000000001" customHeight="1">
      <c r="A26" s="1" t="s">
        <v>35</v>
      </c>
      <c r="B26" s="3">
        <v>18</v>
      </c>
      <c r="C26" s="3">
        <v>167</v>
      </c>
      <c r="D26" s="3">
        <v>38</v>
      </c>
      <c r="E26" s="3">
        <v>2</v>
      </c>
      <c r="F26" s="3" t="s">
        <v>5</v>
      </c>
    </row>
    <row r="27" spans="1:6" ht="17.100000000000001" customHeight="1"/>
    <row r="28" spans="1:6" ht="17.100000000000001" customHeight="1"/>
    <row r="29" spans="1:6" ht="17.100000000000001" customHeight="1">
      <c r="A29" s="28" t="s">
        <v>49</v>
      </c>
      <c r="B29" s="29"/>
      <c r="C29" s="29"/>
      <c r="D29" s="29"/>
      <c r="E29" s="29"/>
      <c r="F29" s="30"/>
    </row>
    <row r="30" spans="1:6" ht="17.100000000000001" customHeight="1">
      <c r="A30" s="6" t="s">
        <v>36</v>
      </c>
      <c r="B30" s="11"/>
      <c r="C30" s="8"/>
      <c r="D30" s="8"/>
      <c r="E30" s="8"/>
      <c r="F30" s="8"/>
    </row>
    <row r="31" spans="1:6" ht="17.100000000000001" customHeight="1">
      <c r="A31" s="7" t="s">
        <v>37</v>
      </c>
      <c r="B31" s="11"/>
      <c r="C31" s="11"/>
      <c r="D31" s="11"/>
      <c r="E31" s="11"/>
      <c r="F31" s="8"/>
    </row>
    <row r="32" spans="1:6" ht="17.100000000000001" customHeight="1">
      <c r="A32" s="7" t="s">
        <v>7</v>
      </c>
      <c r="B32" s="11"/>
      <c r="C32" s="11"/>
      <c r="D32" s="11"/>
      <c r="E32" s="11"/>
      <c r="F32" s="8"/>
    </row>
    <row r="33" spans="1:6" ht="17.100000000000001" customHeight="1">
      <c r="A33" s="7" t="s">
        <v>8</v>
      </c>
      <c r="B33" s="11"/>
      <c r="C33" s="11"/>
      <c r="D33" s="11"/>
      <c r="E33" s="11"/>
      <c r="F33" s="8"/>
    </row>
    <row r="34" spans="1:6" ht="17.100000000000001" customHeight="1">
      <c r="A34" s="7" t="s">
        <v>9</v>
      </c>
      <c r="B34" s="11"/>
      <c r="C34" s="11"/>
      <c r="D34" s="11"/>
      <c r="E34" s="11"/>
      <c r="F34" s="8"/>
    </row>
    <row r="35" spans="1:6" ht="17.100000000000001" customHeight="1">
      <c r="A35" s="7" t="s">
        <v>10</v>
      </c>
      <c r="B35" s="11"/>
      <c r="C35" s="11"/>
      <c r="D35" s="11"/>
      <c r="E35" s="11"/>
      <c r="F35" s="8"/>
    </row>
    <row r="36" spans="1:6" ht="17.100000000000001" customHeight="1">
      <c r="A36" s="7" t="s">
        <v>38</v>
      </c>
      <c r="B36" s="11"/>
      <c r="C36" s="8"/>
      <c r="D36" s="8"/>
      <c r="E36" s="8"/>
      <c r="F36" s="8"/>
    </row>
    <row r="37" spans="1:6" ht="17.100000000000001" customHeight="1">
      <c r="A37" s="7" t="s">
        <v>41</v>
      </c>
      <c r="B37" s="11"/>
      <c r="C37" s="8"/>
      <c r="D37" s="8"/>
      <c r="E37" s="8"/>
      <c r="F37" s="8"/>
    </row>
    <row r="38" spans="1:6" ht="17.100000000000001" customHeight="1">
      <c r="A38" s="7" t="s">
        <v>39</v>
      </c>
      <c r="B38" s="8"/>
      <c r="C38" s="11"/>
      <c r="D38" s="8"/>
      <c r="E38" s="8"/>
      <c r="F38" s="8"/>
    </row>
    <row r="39" spans="1:6" ht="17.100000000000001" customHeight="1">
      <c r="A39" s="7" t="s">
        <v>40</v>
      </c>
      <c r="B39" s="8"/>
      <c r="C39" s="11"/>
      <c r="D39" s="8"/>
      <c r="E39" s="8"/>
      <c r="F39" s="8"/>
    </row>
    <row r="40" spans="1:6" ht="17.100000000000001" customHeight="1">
      <c r="A40" s="7" t="s">
        <v>42</v>
      </c>
      <c r="B40" s="8"/>
      <c r="C40" s="8"/>
      <c r="D40" s="11"/>
      <c r="E40" s="8"/>
      <c r="F40" s="8"/>
    </row>
    <row r="41" spans="1:6" ht="17.100000000000001" customHeight="1">
      <c r="A41" s="1" t="s">
        <v>43</v>
      </c>
      <c r="B41" s="8"/>
      <c r="C41" s="8"/>
      <c r="D41" s="11"/>
      <c r="E41" s="8"/>
      <c r="F41" s="8"/>
    </row>
    <row r="42" spans="1:6" ht="17.100000000000001" customHeight="1">
      <c r="A42" s="1" t="s">
        <v>44</v>
      </c>
      <c r="B42" s="8"/>
      <c r="C42" s="8"/>
      <c r="D42" s="8"/>
      <c r="E42" s="11"/>
      <c r="F42" s="8"/>
    </row>
    <row r="43" spans="1:6" ht="17.100000000000001" customHeight="1">
      <c r="A43" s="1" t="s">
        <v>45</v>
      </c>
      <c r="B43" s="8"/>
      <c r="C43" s="8"/>
      <c r="D43" s="8"/>
      <c r="E43" s="11"/>
      <c r="F43" s="8"/>
    </row>
    <row r="44" spans="1:6" ht="17.100000000000001" customHeight="1">
      <c r="A44" s="1" t="s">
        <v>46</v>
      </c>
      <c r="B44" s="8"/>
      <c r="C44" s="8"/>
      <c r="D44" s="8"/>
      <c r="E44" s="8"/>
      <c r="F44" s="11"/>
    </row>
    <row r="45" spans="1:6" ht="17.100000000000001" customHeight="1">
      <c r="A45" s="1" t="s">
        <v>47</v>
      </c>
      <c r="B45" s="8"/>
      <c r="C45" s="8"/>
      <c r="D45" s="8"/>
      <c r="E45" s="8"/>
      <c r="F45" s="11"/>
    </row>
    <row r="46" spans="1:6">
      <c r="A46" s="5"/>
    </row>
    <row r="47" spans="1:6">
      <c r="A47" s="5"/>
    </row>
    <row r="48" spans="1:6">
      <c r="A48" s="5"/>
    </row>
    <row r="49" spans="1:1">
      <c r="A49" s="5"/>
    </row>
    <row r="50" spans="1:1">
      <c r="A50" s="5"/>
    </row>
  </sheetData>
  <mergeCells count="1">
    <mergeCell ref="A29:F29"/>
  </mergeCells>
  <pageMargins left="0.39370078740157483" right="0.39370078740157483" top="0.39370078740157483"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F50"/>
  <sheetViews>
    <sheetView workbookViewId="0">
      <selection activeCell="E19" sqref="E19"/>
    </sheetView>
  </sheetViews>
  <sheetFormatPr defaultRowHeight="15"/>
  <cols>
    <col min="1" max="1" width="24.7109375" customWidth="1"/>
    <col min="2" max="4" width="11.7109375" customWidth="1"/>
    <col min="5" max="5" width="17.5703125" customWidth="1"/>
    <col min="6" max="6" width="16.28515625" customWidth="1"/>
  </cols>
  <sheetData>
    <row r="1" spans="1:6" ht="25.5" customHeight="1">
      <c r="A1" s="9" t="s">
        <v>0</v>
      </c>
      <c r="B1" s="10" t="s">
        <v>1</v>
      </c>
      <c r="C1" s="10" t="s">
        <v>2</v>
      </c>
      <c r="D1" s="10" t="s">
        <v>48</v>
      </c>
      <c r="E1" s="10" t="s">
        <v>3</v>
      </c>
      <c r="F1" s="10" t="s">
        <v>4</v>
      </c>
    </row>
    <row r="2" spans="1:6" ht="17.100000000000001" customHeight="1">
      <c r="A2" s="1" t="s">
        <v>11</v>
      </c>
      <c r="B2" s="3">
        <v>18</v>
      </c>
      <c r="C2" s="3">
        <v>160</v>
      </c>
      <c r="D2" s="3">
        <v>39</v>
      </c>
      <c r="E2" s="3">
        <v>2</v>
      </c>
      <c r="F2" s="3" t="s">
        <v>6</v>
      </c>
    </row>
    <row r="3" spans="1:6" ht="17.100000000000001" customHeight="1">
      <c r="A3" s="1" t="s">
        <v>12</v>
      </c>
      <c r="B3" s="3">
        <v>18</v>
      </c>
      <c r="C3" s="3">
        <v>181</v>
      </c>
      <c r="D3" s="3">
        <v>42</v>
      </c>
      <c r="E3" s="3">
        <v>1</v>
      </c>
      <c r="F3" s="3" t="s">
        <v>5</v>
      </c>
    </row>
    <row r="4" spans="1:6" ht="17.100000000000001" customHeight="1">
      <c r="A4" s="1" t="s">
        <v>13</v>
      </c>
      <c r="B4" s="3">
        <v>21</v>
      </c>
      <c r="C4" s="3">
        <v>175</v>
      </c>
      <c r="D4" s="3">
        <v>41</v>
      </c>
      <c r="E4" s="3">
        <v>2</v>
      </c>
      <c r="F4" s="3" t="s">
        <v>5</v>
      </c>
    </row>
    <row r="5" spans="1:6" ht="17.100000000000001" customHeight="1">
      <c r="A5" s="1" t="s">
        <v>14</v>
      </c>
      <c r="B5" s="3">
        <v>18</v>
      </c>
      <c r="C5" s="3">
        <v>162</v>
      </c>
      <c r="D5" s="3">
        <v>38</v>
      </c>
      <c r="E5" s="3">
        <v>0</v>
      </c>
      <c r="F5" s="3" t="s">
        <v>6</v>
      </c>
    </row>
    <row r="6" spans="1:6" ht="17.100000000000001" customHeight="1">
      <c r="A6" s="1" t="s">
        <v>15</v>
      </c>
      <c r="B6" s="3">
        <v>17</v>
      </c>
      <c r="C6" s="3">
        <v>168</v>
      </c>
      <c r="D6" s="3">
        <v>39</v>
      </c>
      <c r="E6" s="3">
        <v>2</v>
      </c>
      <c r="F6" s="3" t="s">
        <v>6</v>
      </c>
    </row>
    <row r="7" spans="1:6" ht="17.100000000000001" customHeight="1">
      <c r="A7" s="1" t="s">
        <v>16</v>
      </c>
      <c r="B7" s="3">
        <v>19</v>
      </c>
      <c r="C7" s="3">
        <v>173</v>
      </c>
      <c r="D7" s="3">
        <v>41</v>
      </c>
      <c r="E7" s="3">
        <v>2</v>
      </c>
      <c r="F7" s="3" t="s">
        <v>5</v>
      </c>
    </row>
    <row r="8" spans="1:6" ht="17.100000000000001" customHeight="1">
      <c r="A8" s="1" t="s">
        <v>17</v>
      </c>
      <c r="B8" s="3">
        <v>18</v>
      </c>
      <c r="C8" s="3">
        <v>170</v>
      </c>
      <c r="D8" s="3">
        <v>40</v>
      </c>
      <c r="E8" s="3">
        <v>0</v>
      </c>
      <c r="F8" s="3" t="s">
        <v>6</v>
      </c>
    </row>
    <row r="9" spans="1:6" ht="17.100000000000001" customHeight="1">
      <c r="A9" s="1" t="s">
        <v>18</v>
      </c>
      <c r="B9" s="3">
        <v>18</v>
      </c>
      <c r="C9" s="3">
        <v>160</v>
      </c>
      <c r="D9" s="3">
        <v>38</v>
      </c>
      <c r="E9" s="3">
        <v>2</v>
      </c>
      <c r="F9" s="3" t="s">
        <v>6</v>
      </c>
    </row>
    <row r="10" spans="1:6" ht="17.100000000000001" customHeight="1">
      <c r="A10" s="1" t="s">
        <v>19</v>
      </c>
      <c r="B10" s="3">
        <v>18</v>
      </c>
      <c r="C10" s="3">
        <v>182</v>
      </c>
      <c r="D10" s="3">
        <v>42</v>
      </c>
      <c r="E10" s="3">
        <v>1</v>
      </c>
      <c r="F10" s="3" t="s">
        <v>5</v>
      </c>
    </row>
    <row r="11" spans="1:6" ht="17.100000000000001" customHeight="1">
      <c r="A11" s="1" t="s">
        <v>20</v>
      </c>
      <c r="B11" s="3">
        <v>17</v>
      </c>
      <c r="C11" s="3">
        <v>172</v>
      </c>
      <c r="D11" s="3">
        <v>39</v>
      </c>
      <c r="E11" s="3">
        <v>1</v>
      </c>
      <c r="F11" s="3" t="s">
        <v>6</v>
      </c>
    </row>
    <row r="12" spans="1:6" ht="17.100000000000001" customHeight="1">
      <c r="A12" s="2" t="s">
        <v>21</v>
      </c>
      <c r="B12" s="3">
        <v>17</v>
      </c>
      <c r="C12" s="3">
        <v>164</v>
      </c>
      <c r="D12" s="3">
        <v>39</v>
      </c>
      <c r="E12" s="3">
        <v>2</v>
      </c>
      <c r="F12" s="3" t="s">
        <v>6</v>
      </c>
    </row>
    <row r="13" spans="1:6" ht="17.100000000000001" customHeight="1">
      <c r="A13" s="1" t="s">
        <v>22</v>
      </c>
      <c r="B13" s="3">
        <v>19</v>
      </c>
      <c r="C13" s="3">
        <v>170</v>
      </c>
      <c r="D13" s="3">
        <v>41</v>
      </c>
      <c r="E13" s="3">
        <v>2</v>
      </c>
      <c r="F13" s="3" t="s">
        <v>5</v>
      </c>
    </row>
    <row r="14" spans="1:6" ht="17.100000000000001" customHeight="1">
      <c r="A14" s="2" t="s">
        <v>23</v>
      </c>
      <c r="B14" s="4">
        <v>18</v>
      </c>
      <c r="C14" s="4">
        <v>162</v>
      </c>
      <c r="D14" s="4">
        <v>39</v>
      </c>
      <c r="E14" s="4">
        <v>2</v>
      </c>
      <c r="F14" s="4" t="s">
        <v>5</v>
      </c>
    </row>
    <row r="15" spans="1:6" ht="17.100000000000001" customHeight="1">
      <c r="A15" s="1" t="s">
        <v>24</v>
      </c>
      <c r="B15" s="3">
        <v>19</v>
      </c>
      <c r="C15" s="3">
        <v>165</v>
      </c>
      <c r="D15" s="3">
        <v>39</v>
      </c>
      <c r="E15" s="3">
        <v>1</v>
      </c>
      <c r="F15" s="3" t="s">
        <v>6</v>
      </c>
    </row>
    <row r="16" spans="1:6" ht="17.100000000000001" customHeight="1">
      <c r="A16" s="1" t="s">
        <v>25</v>
      </c>
      <c r="B16" s="3">
        <v>18</v>
      </c>
      <c r="C16" s="3">
        <v>165</v>
      </c>
      <c r="D16" s="3">
        <v>38</v>
      </c>
      <c r="E16" s="3">
        <v>1</v>
      </c>
      <c r="F16" s="3" t="s">
        <v>6</v>
      </c>
    </row>
    <row r="17" spans="1:6" ht="17.100000000000001" customHeight="1">
      <c r="A17" s="1" t="s">
        <v>26</v>
      </c>
      <c r="B17" s="3">
        <v>18</v>
      </c>
      <c r="C17" s="3">
        <v>168</v>
      </c>
      <c r="D17" s="3">
        <v>40</v>
      </c>
      <c r="E17" s="3">
        <v>2</v>
      </c>
      <c r="F17" s="3" t="s">
        <v>6</v>
      </c>
    </row>
    <row r="18" spans="1:6" ht="17.100000000000001" customHeight="1">
      <c r="A18" s="1" t="s">
        <v>27</v>
      </c>
      <c r="B18" s="3">
        <v>19</v>
      </c>
      <c r="C18" s="3">
        <v>165</v>
      </c>
      <c r="D18" s="3">
        <v>41</v>
      </c>
      <c r="E18" s="3">
        <v>2</v>
      </c>
      <c r="F18" s="3" t="s">
        <v>5</v>
      </c>
    </row>
    <row r="19" spans="1:6" ht="17.100000000000001" customHeight="1">
      <c r="A19" s="1" t="s">
        <v>28</v>
      </c>
      <c r="B19" s="3">
        <v>18</v>
      </c>
      <c r="C19" s="3">
        <v>165</v>
      </c>
      <c r="D19" s="3">
        <v>39</v>
      </c>
      <c r="E19" s="3">
        <v>1</v>
      </c>
      <c r="F19" s="3" t="s">
        <v>6</v>
      </c>
    </row>
    <row r="20" spans="1:6" ht="17.100000000000001" customHeight="1">
      <c r="A20" s="1" t="s">
        <v>29</v>
      </c>
      <c r="B20" s="3">
        <v>17</v>
      </c>
      <c r="C20" s="3">
        <v>173</v>
      </c>
      <c r="D20" s="3">
        <v>40</v>
      </c>
      <c r="E20" s="3">
        <v>1</v>
      </c>
      <c r="F20" s="3" t="s">
        <v>6</v>
      </c>
    </row>
    <row r="21" spans="1:6" ht="17.100000000000001" customHeight="1">
      <c r="A21" s="1" t="s">
        <v>30</v>
      </c>
      <c r="B21" s="3">
        <v>18</v>
      </c>
      <c r="C21" s="3">
        <v>178</v>
      </c>
      <c r="D21" s="3">
        <v>40</v>
      </c>
      <c r="E21" s="3">
        <v>2</v>
      </c>
      <c r="F21" s="3" t="s">
        <v>6</v>
      </c>
    </row>
    <row r="22" spans="1:6" ht="17.100000000000001" customHeight="1">
      <c r="A22" s="1" t="s">
        <v>31</v>
      </c>
      <c r="B22" s="3">
        <v>18</v>
      </c>
      <c r="C22" s="3">
        <v>165</v>
      </c>
      <c r="D22" s="3">
        <v>40</v>
      </c>
      <c r="E22" s="3">
        <v>4</v>
      </c>
      <c r="F22" s="3" t="s">
        <v>5</v>
      </c>
    </row>
    <row r="23" spans="1:6" ht="17.100000000000001" customHeight="1">
      <c r="A23" s="1" t="s">
        <v>32</v>
      </c>
      <c r="B23" s="3">
        <v>18</v>
      </c>
      <c r="C23" s="3">
        <v>168</v>
      </c>
      <c r="D23" s="3">
        <v>40</v>
      </c>
      <c r="E23" s="3">
        <v>1</v>
      </c>
      <c r="F23" s="3" t="s">
        <v>6</v>
      </c>
    </row>
    <row r="24" spans="1:6" ht="17.100000000000001" customHeight="1">
      <c r="A24" s="1" t="s">
        <v>33</v>
      </c>
      <c r="B24" s="3">
        <v>17</v>
      </c>
      <c r="C24" s="3">
        <v>169</v>
      </c>
      <c r="D24" s="3">
        <v>39</v>
      </c>
      <c r="E24" s="3">
        <v>3</v>
      </c>
      <c r="F24" s="3" t="s">
        <v>5</v>
      </c>
    </row>
    <row r="25" spans="1:6" ht="17.100000000000001" customHeight="1">
      <c r="A25" s="1" t="s">
        <v>34</v>
      </c>
      <c r="B25" s="3">
        <v>18</v>
      </c>
      <c r="C25" s="3">
        <v>163</v>
      </c>
      <c r="D25" s="3">
        <v>37</v>
      </c>
      <c r="E25" s="3">
        <v>3</v>
      </c>
      <c r="F25" s="3" t="s">
        <v>6</v>
      </c>
    </row>
    <row r="26" spans="1:6" ht="17.100000000000001" customHeight="1">
      <c r="A26" s="1" t="s">
        <v>35</v>
      </c>
      <c r="B26" s="3">
        <v>18</v>
      </c>
      <c r="C26" s="3">
        <v>167</v>
      </c>
      <c r="D26" s="3">
        <v>38</v>
      </c>
      <c r="E26" s="3">
        <v>2</v>
      </c>
      <c r="F26" s="3" t="s">
        <v>5</v>
      </c>
    </row>
    <row r="27" spans="1:6" ht="17.100000000000001" customHeight="1"/>
    <row r="28" spans="1:6" ht="17.100000000000001" customHeight="1"/>
    <row r="29" spans="1:6" ht="17.100000000000001" customHeight="1">
      <c r="A29" s="28" t="s">
        <v>49</v>
      </c>
      <c r="B29" s="29"/>
      <c r="C29" s="29"/>
      <c r="D29" s="29"/>
      <c r="E29" s="29"/>
      <c r="F29" s="30"/>
    </row>
    <row r="30" spans="1:6" ht="17.100000000000001" customHeight="1">
      <c r="A30" s="6" t="s">
        <v>36</v>
      </c>
      <c r="B30" s="12">
        <f>COUNT(B2:B26)</f>
        <v>25</v>
      </c>
      <c r="C30" s="13"/>
      <c r="D30" s="13"/>
      <c r="E30" s="13"/>
      <c r="F30" s="13"/>
    </row>
    <row r="31" spans="1:6" ht="17.100000000000001" customHeight="1">
      <c r="A31" s="7" t="s">
        <v>37</v>
      </c>
      <c r="B31" s="12">
        <f>AVERAGE(B2:B26)</f>
        <v>18.079999999999998</v>
      </c>
      <c r="C31" s="12">
        <f>AVERAGE(C2:C26)</f>
        <v>168.4</v>
      </c>
      <c r="D31" s="12">
        <f>AVERAGE(D2:D26)</f>
        <v>39.56</v>
      </c>
      <c r="E31" s="12">
        <f>AVERAGE(E2:E26)</f>
        <v>1.68</v>
      </c>
      <c r="F31" s="13"/>
    </row>
    <row r="32" spans="1:6" ht="17.100000000000001" customHeight="1">
      <c r="A32" s="7" t="s">
        <v>7</v>
      </c>
      <c r="B32" s="12">
        <f>MEDIAN(B2:B26)</f>
        <v>18</v>
      </c>
      <c r="C32" s="12">
        <f>MEDIAN(C2:C26)</f>
        <v>168</v>
      </c>
      <c r="D32" s="12">
        <f>MEDIAN(D2:D26)</f>
        <v>39</v>
      </c>
      <c r="E32" s="12">
        <f>MEDIAN(E2:E26)</f>
        <v>2</v>
      </c>
      <c r="F32" s="13"/>
    </row>
    <row r="33" spans="1:6" ht="17.100000000000001" customHeight="1">
      <c r="A33" s="7" t="s">
        <v>8</v>
      </c>
      <c r="B33" s="12">
        <f>MODE(B2:B26)</f>
        <v>18</v>
      </c>
      <c r="C33" s="12">
        <f>MODE(C2:C26)</f>
        <v>165</v>
      </c>
      <c r="D33" s="12">
        <f>MODE(D2:D26)</f>
        <v>39</v>
      </c>
      <c r="E33" s="12">
        <f>MODE(E2:E26)</f>
        <v>2</v>
      </c>
      <c r="F33" s="13"/>
    </row>
    <row r="34" spans="1:6" ht="17.100000000000001" customHeight="1">
      <c r="A34" s="7" t="s">
        <v>9</v>
      </c>
      <c r="B34" s="12">
        <f>MIN(B2:B26)</f>
        <v>17</v>
      </c>
      <c r="C34" s="12">
        <f>MIN(C2:C26)</f>
        <v>160</v>
      </c>
      <c r="D34" s="12">
        <f>MIN(D2:D26)</f>
        <v>37</v>
      </c>
      <c r="E34" s="12">
        <f>MIN(E2:E26)</f>
        <v>0</v>
      </c>
      <c r="F34" s="13"/>
    </row>
    <row r="35" spans="1:6" ht="17.100000000000001" customHeight="1">
      <c r="A35" s="7" t="s">
        <v>10</v>
      </c>
      <c r="B35" s="12">
        <f>MAX(B2:B26)</f>
        <v>21</v>
      </c>
      <c r="C35" s="12">
        <f>MAX(C2:C26)</f>
        <v>182</v>
      </c>
      <c r="D35" s="12">
        <f>MAX(D2:D26)</f>
        <v>42</v>
      </c>
      <c r="E35" s="12">
        <f>MAX(E2:E26)</f>
        <v>4</v>
      </c>
      <c r="F35" s="13"/>
    </row>
    <row r="36" spans="1:6" ht="17.100000000000001" customHeight="1">
      <c r="A36" s="7" t="s">
        <v>38</v>
      </c>
      <c r="B36" s="12">
        <f>COUNTIF(B2:B26,18)</f>
        <v>15</v>
      </c>
      <c r="C36" s="13"/>
      <c r="D36" s="13"/>
      <c r="E36" s="13"/>
      <c r="F36" s="13"/>
    </row>
    <row r="37" spans="1:6" ht="17.100000000000001" customHeight="1">
      <c r="A37" s="7" t="s">
        <v>41</v>
      </c>
      <c r="B37" s="14">
        <f>COUNTIF(B2:B26,18)/COUNT(B2:B26)</f>
        <v>0.6</v>
      </c>
      <c r="C37" s="13"/>
      <c r="D37" s="13"/>
      <c r="E37" s="13"/>
      <c r="F37" s="13"/>
    </row>
    <row r="38" spans="1:6" ht="17.100000000000001" customHeight="1">
      <c r="A38" s="7" t="s">
        <v>39</v>
      </c>
      <c r="B38" s="13"/>
      <c r="C38" s="12">
        <f>COUNTIF(C2:C26,170)</f>
        <v>2</v>
      </c>
      <c r="D38" s="13"/>
      <c r="E38" s="13"/>
      <c r="F38" s="13"/>
    </row>
    <row r="39" spans="1:6" ht="17.100000000000001" customHeight="1">
      <c r="A39" s="7" t="s">
        <v>40</v>
      </c>
      <c r="B39" s="13"/>
      <c r="C39" s="14">
        <f>COUNTIF(C2:C26,170)/COUNT(C2:C26)</f>
        <v>0.08</v>
      </c>
      <c r="D39" s="13"/>
      <c r="E39" s="13"/>
      <c r="F39" s="13"/>
    </row>
    <row r="40" spans="1:6" ht="17.100000000000001" customHeight="1">
      <c r="A40" s="7" t="s">
        <v>42</v>
      </c>
      <c r="B40" s="13"/>
      <c r="C40" s="13"/>
      <c r="D40" s="12">
        <f>COUNTIF(D2:D26,39)</f>
        <v>8</v>
      </c>
      <c r="E40" s="13"/>
      <c r="F40" s="13"/>
    </row>
    <row r="41" spans="1:6" ht="17.100000000000001" customHeight="1">
      <c r="A41" s="7" t="s">
        <v>43</v>
      </c>
      <c r="B41" s="13"/>
      <c r="C41" s="13"/>
      <c r="D41" s="14">
        <f>COUNTIF(D2:D26,39)/COUNT(D2:D26)</f>
        <v>0.32</v>
      </c>
      <c r="E41" s="13"/>
      <c r="F41" s="13"/>
    </row>
    <row r="42" spans="1:6" ht="17.100000000000001" customHeight="1">
      <c r="A42" s="7" t="s">
        <v>44</v>
      </c>
      <c r="B42" s="13"/>
      <c r="C42" s="13"/>
      <c r="D42" s="13"/>
      <c r="E42" s="12">
        <f>COUNTIF(E2:E26,2)</f>
        <v>12</v>
      </c>
      <c r="F42" s="13"/>
    </row>
    <row r="43" spans="1:6" ht="17.100000000000001" customHeight="1">
      <c r="A43" s="7" t="s">
        <v>45</v>
      </c>
      <c r="B43" s="13"/>
      <c r="C43" s="13"/>
      <c r="D43" s="13"/>
      <c r="E43" s="14">
        <f>COUNTIF(E2:E26,2)/COUNT(E2:E26)</f>
        <v>0.48</v>
      </c>
      <c r="F43" s="13"/>
    </row>
    <row r="44" spans="1:6" ht="17.100000000000001" customHeight="1">
      <c r="A44" s="7" t="s">
        <v>46</v>
      </c>
      <c r="B44" s="13"/>
      <c r="C44" s="13"/>
      <c r="D44" s="13"/>
      <c r="E44" s="13"/>
      <c r="F44" s="12">
        <f>COUNTIF(F2:F26,"ne")</f>
        <v>15</v>
      </c>
    </row>
    <row r="45" spans="1:6" ht="17.100000000000001" customHeight="1">
      <c r="A45" s="7" t="s">
        <v>47</v>
      </c>
      <c r="B45" s="13"/>
      <c r="C45" s="13"/>
      <c r="D45" s="13"/>
      <c r="E45" s="13"/>
      <c r="F45" s="14">
        <f>COUNTIF(F2:F26,"ne")/COUNTA(F2:F26)</f>
        <v>0.6</v>
      </c>
    </row>
    <row r="46" spans="1:6">
      <c r="A46" s="5"/>
    </row>
    <row r="47" spans="1:6">
      <c r="A47" s="5"/>
    </row>
    <row r="48" spans="1:6">
      <c r="A48" s="5"/>
    </row>
    <row r="49" spans="1:1">
      <c r="A49" s="5"/>
    </row>
    <row r="50" spans="1:1">
      <c r="A50" s="5"/>
    </row>
  </sheetData>
  <mergeCells count="1">
    <mergeCell ref="A29:F29"/>
  </mergeCells>
  <pageMargins left="0.39370078740157483" right="0.39370078740157483" top="0.39370078740157483"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F95"/>
  <sheetViews>
    <sheetView workbookViewId="0">
      <selection activeCell="J34" sqref="J34"/>
    </sheetView>
  </sheetViews>
  <sheetFormatPr defaultRowHeight="15"/>
  <cols>
    <col min="1" max="2" width="11.7109375" customWidth="1"/>
    <col min="3" max="3" width="14.42578125" customWidth="1"/>
    <col min="4" max="4" width="3.85546875" customWidth="1"/>
    <col min="5" max="5" width="24.140625" customWidth="1"/>
    <col min="6" max="6" width="25.85546875" customWidth="1"/>
  </cols>
  <sheetData>
    <row r="1" spans="1:6" ht="38.25" customHeight="1" thickBot="1">
      <c r="A1" s="31" t="s">
        <v>50</v>
      </c>
      <c r="B1" s="32"/>
      <c r="C1" s="15"/>
      <c r="E1" s="16" t="s">
        <v>51</v>
      </c>
      <c r="F1" s="16" t="s">
        <v>52</v>
      </c>
    </row>
    <row r="2" spans="1:6" ht="15.75" thickBot="1">
      <c r="A2" s="17" t="s">
        <v>0</v>
      </c>
      <c r="B2" s="17" t="s">
        <v>53</v>
      </c>
      <c r="C2" s="18" t="s">
        <v>54</v>
      </c>
      <c r="E2" s="19"/>
      <c r="F2" s="19"/>
    </row>
    <row r="3" spans="1:6">
      <c r="A3" s="20" t="s">
        <v>22</v>
      </c>
      <c r="B3" s="21" t="s">
        <v>55</v>
      </c>
      <c r="C3" s="22">
        <v>5</v>
      </c>
      <c r="E3" s="19"/>
      <c r="F3" s="19"/>
    </row>
    <row r="4" spans="1:6">
      <c r="A4" s="23" t="s">
        <v>56</v>
      </c>
      <c r="B4" s="19" t="s">
        <v>57</v>
      </c>
      <c r="C4" s="24">
        <v>84</v>
      </c>
      <c r="E4" s="19"/>
      <c r="F4" s="19"/>
    </row>
    <row r="5" spans="1:6">
      <c r="A5" s="23" t="s">
        <v>58</v>
      </c>
      <c r="B5" s="19" t="s">
        <v>59</v>
      </c>
      <c r="C5" s="24">
        <v>56</v>
      </c>
      <c r="E5" s="19"/>
      <c r="F5" s="19"/>
    </row>
    <row r="6" spans="1:6">
      <c r="A6" s="25" t="s">
        <v>60</v>
      </c>
      <c r="B6" s="26" t="s">
        <v>61</v>
      </c>
      <c r="C6" s="24">
        <v>63</v>
      </c>
      <c r="E6" s="19"/>
      <c r="F6" s="19"/>
    </row>
    <row r="7" spans="1:6">
      <c r="A7" s="23" t="s">
        <v>22</v>
      </c>
      <c r="B7" s="19" t="s">
        <v>62</v>
      </c>
      <c r="C7" s="27">
        <v>50</v>
      </c>
      <c r="E7" s="19"/>
      <c r="F7" s="19"/>
    </row>
    <row r="8" spans="1:6">
      <c r="A8" s="23" t="s">
        <v>63</v>
      </c>
      <c r="B8" s="19" t="s">
        <v>64</v>
      </c>
      <c r="C8" s="24">
        <v>71</v>
      </c>
      <c r="E8" s="19"/>
      <c r="F8" s="19"/>
    </row>
    <row r="9" spans="1:6">
      <c r="A9" s="23" t="s">
        <v>20</v>
      </c>
      <c r="B9" s="19" t="s">
        <v>65</v>
      </c>
      <c r="C9" s="24">
        <v>84</v>
      </c>
      <c r="E9" s="19"/>
      <c r="F9" s="19"/>
    </row>
    <row r="10" spans="1:6">
      <c r="A10" s="23" t="s">
        <v>20</v>
      </c>
      <c r="B10" s="19" t="s">
        <v>66</v>
      </c>
      <c r="C10" s="24">
        <v>7</v>
      </c>
      <c r="E10" s="19"/>
      <c r="F10" s="19"/>
    </row>
    <row r="11" spans="1:6">
      <c r="A11" s="23" t="s">
        <v>67</v>
      </c>
      <c r="B11" s="19" t="s">
        <v>68</v>
      </c>
      <c r="C11" s="24">
        <v>73</v>
      </c>
    </row>
    <row r="12" spans="1:6">
      <c r="A12" s="23" t="s">
        <v>58</v>
      </c>
      <c r="B12" s="19" t="s">
        <v>69</v>
      </c>
      <c r="C12" s="24">
        <v>52</v>
      </c>
    </row>
    <row r="13" spans="1:6">
      <c r="A13" s="25" t="s">
        <v>70</v>
      </c>
      <c r="B13" s="26" t="s">
        <v>71</v>
      </c>
      <c r="C13" s="24">
        <v>67</v>
      </c>
    </row>
    <row r="14" spans="1:6">
      <c r="A14" s="25" t="s">
        <v>72</v>
      </c>
      <c r="B14" s="26" t="s">
        <v>71</v>
      </c>
      <c r="C14" s="24">
        <v>62</v>
      </c>
    </row>
    <row r="15" spans="1:6">
      <c r="A15" s="23" t="s">
        <v>73</v>
      </c>
      <c r="B15" s="19" t="s">
        <v>74</v>
      </c>
      <c r="C15" s="24">
        <v>87</v>
      </c>
    </row>
    <row r="16" spans="1:6">
      <c r="A16" s="23" t="s">
        <v>21</v>
      </c>
      <c r="B16" s="19" t="s">
        <v>75</v>
      </c>
      <c r="C16" s="24">
        <v>82</v>
      </c>
    </row>
    <row r="17" spans="1:3">
      <c r="A17" s="23" t="s">
        <v>76</v>
      </c>
      <c r="B17" s="19" t="s">
        <v>77</v>
      </c>
      <c r="C17" s="24">
        <v>65</v>
      </c>
    </row>
    <row r="18" spans="1:3">
      <c r="A18" s="23" t="s">
        <v>78</v>
      </c>
      <c r="B18" s="19" t="s">
        <v>79</v>
      </c>
      <c r="C18" s="24">
        <v>78</v>
      </c>
    </row>
    <row r="19" spans="1:3">
      <c r="A19" s="23" t="s">
        <v>80</v>
      </c>
      <c r="B19" s="19" t="s">
        <v>81</v>
      </c>
      <c r="C19" s="24">
        <v>86</v>
      </c>
    </row>
    <row r="20" spans="1:3">
      <c r="A20" s="23" t="s">
        <v>82</v>
      </c>
      <c r="B20" s="19" t="s">
        <v>83</v>
      </c>
      <c r="C20" s="24">
        <v>74</v>
      </c>
    </row>
    <row r="21" spans="1:3">
      <c r="A21" s="25" t="s">
        <v>84</v>
      </c>
      <c r="B21" s="26" t="s">
        <v>71</v>
      </c>
      <c r="C21" s="24">
        <v>12</v>
      </c>
    </row>
    <row r="22" spans="1:3">
      <c r="A22" s="23" t="s">
        <v>85</v>
      </c>
      <c r="B22" s="19" t="s">
        <v>86</v>
      </c>
      <c r="C22" s="24">
        <v>83</v>
      </c>
    </row>
    <row r="23" spans="1:3">
      <c r="A23" s="25" t="s">
        <v>76</v>
      </c>
      <c r="B23" s="26" t="s">
        <v>87</v>
      </c>
      <c r="C23" s="24">
        <v>74</v>
      </c>
    </row>
    <row r="24" spans="1:3">
      <c r="A24" s="23" t="s">
        <v>16</v>
      </c>
      <c r="B24" s="19" t="s">
        <v>88</v>
      </c>
      <c r="C24" s="24">
        <v>35</v>
      </c>
    </row>
    <row r="25" spans="1:3">
      <c r="A25" s="23" t="s">
        <v>80</v>
      </c>
      <c r="B25" s="19" t="s">
        <v>89</v>
      </c>
      <c r="C25" s="24">
        <v>84</v>
      </c>
    </row>
    <row r="26" spans="1:3">
      <c r="A26" s="25" t="s">
        <v>21</v>
      </c>
      <c r="B26" s="26" t="s">
        <v>90</v>
      </c>
      <c r="C26" s="24">
        <v>83</v>
      </c>
    </row>
    <row r="27" spans="1:3">
      <c r="A27" s="23" t="s">
        <v>91</v>
      </c>
      <c r="B27" s="19" t="s">
        <v>92</v>
      </c>
      <c r="C27" s="24">
        <v>68</v>
      </c>
    </row>
    <row r="28" spans="1:3">
      <c r="A28" s="23" t="s">
        <v>93</v>
      </c>
      <c r="B28" s="19" t="s">
        <v>94</v>
      </c>
      <c r="C28" s="24">
        <v>68</v>
      </c>
    </row>
    <row r="29" spans="1:3">
      <c r="A29" s="23" t="s">
        <v>20</v>
      </c>
      <c r="B29" s="19" t="s">
        <v>95</v>
      </c>
      <c r="C29" s="24">
        <v>78</v>
      </c>
    </row>
    <row r="30" spans="1:3">
      <c r="A30" s="23" t="s">
        <v>60</v>
      </c>
      <c r="B30" s="19" t="s">
        <v>96</v>
      </c>
      <c r="C30" s="24">
        <v>45</v>
      </c>
    </row>
    <row r="31" spans="1:3">
      <c r="A31" s="23" t="s">
        <v>29</v>
      </c>
      <c r="B31" s="19" t="s">
        <v>97</v>
      </c>
      <c r="C31" s="24">
        <v>81</v>
      </c>
    </row>
    <row r="32" spans="1:3">
      <c r="A32" s="23" t="s">
        <v>98</v>
      </c>
      <c r="B32" s="19" t="s">
        <v>99</v>
      </c>
      <c r="C32" s="24">
        <v>82</v>
      </c>
    </row>
    <row r="33" spans="1:3">
      <c r="A33" s="23" t="s">
        <v>100</v>
      </c>
      <c r="B33" s="19" t="s">
        <v>101</v>
      </c>
      <c r="C33" s="24">
        <v>46</v>
      </c>
    </row>
    <row r="34" spans="1:3">
      <c r="A34" s="23" t="s">
        <v>20</v>
      </c>
      <c r="B34" s="19" t="s">
        <v>102</v>
      </c>
      <c r="C34" s="24">
        <v>27</v>
      </c>
    </row>
    <row r="35" spans="1:3">
      <c r="A35" s="23" t="s">
        <v>103</v>
      </c>
      <c r="B35" s="19" t="s">
        <v>104</v>
      </c>
      <c r="C35" s="24">
        <v>59</v>
      </c>
    </row>
    <row r="36" spans="1:3">
      <c r="A36" s="23" t="s">
        <v>105</v>
      </c>
      <c r="B36" s="19" t="s">
        <v>106</v>
      </c>
      <c r="C36" s="24">
        <v>35</v>
      </c>
    </row>
    <row r="37" spans="1:3">
      <c r="A37" s="23" t="s">
        <v>107</v>
      </c>
      <c r="B37" s="19" t="s">
        <v>108</v>
      </c>
      <c r="C37" s="24">
        <v>91</v>
      </c>
    </row>
    <row r="38" spans="1:3">
      <c r="A38" s="25" t="s">
        <v>109</v>
      </c>
      <c r="B38" s="26" t="s">
        <v>110</v>
      </c>
      <c r="C38" s="24">
        <v>6</v>
      </c>
    </row>
    <row r="39" spans="1:3">
      <c r="A39" s="23" t="s">
        <v>111</v>
      </c>
      <c r="B39" s="19" t="s">
        <v>112</v>
      </c>
      <c r="C39" s="24">
        <v>62</v>
      </c>
    </row>
    <row r="40" spans="1:3">
      <c r="A40" s="25" t="s">
        <v>98</v>
      </c>
      <c r="B40" s="26" t="s">
        <v>113</v>
      </c>
      <c r="C40" s="24">
        <v>75</v>
      </c>
    </row>
    <row r="41" spans="1:3">
      <c r="A41" s="23" t="s">
        <v>80</v>
      </c>
      <c r="B41" s="19" t="s">
        <v>114</v>
      </c>
      <c r="C41" s="24">
        <v>34</v>
      </c>
    </row>
    <row r="42" spans="1:3">
      <c r="A42" s="23" t="s">
        <v>115</v>
      </c>
      <c r="B42" s="19" t="s">
        <v>116</v>
      </c>
      <c r="C42" s="24">
        <v>35</v>
      </c>
    </row>
    <row r="43" spans="1:3">
      <c r="A43" s="23" t="s">
        <v>117</v>
      </c>
      <c r="B43" s="19" t="s">
        <v>74</v>
      </c>
      <c r="C43" s="24">
        <v>50</v>
      </c>
    </row>
    <row r="44" spans="1:3">
      <c r="A44" s="23" t="s">
        <v>11</v>
      </c>
      <c r="B44" s="19" t="s">
        <v>74</v>
      </c>
      <c r="C44" s="24">
        <v>85</v>
      </c>
    </row>
    <row r="45" spans="1:3">
      <c r="A45" s="23" t="s">
        <v>67</v>
      </c>
      <c r="B45" s="19" t="s">
        <v>118</v>
      </c>
      <c r="C45" s="24">
        <v>96</v>
      </c>
    </row>
    <row r="46" spans="1:3">
      <c r="A46" s="23" t="s">
        <v>119</v>
      </c>
      <c r="B46" s="19" t="s">
        <v>98</v>
      </c>
      <c r="C46" s="24">
        <v>26</v>
      </c>
    </row>
    <row r="47" spans="1:3">
      <c r="A47" s="25" t="s">
        <v>120</v>
      </c>
      <c r="B47" s="26" t="s">
        <v>121</v>
      </c>
      <c r="C47" s="24">
        <v>95</v>
      </c>
    </row>
    <row r="48" spans="1:3">
      <c r="A48" s="23" t="s">
        <v>122</v>
      </c>
      <c r="B48" s="19" t="s">
        <v>123</v>
      </c>
      <c r="C48" s="24">
        <v>75</v>
      </c>
    </row>
    <row r="49" spans="1:3">
      <c r="A49" s="23" t="s">
        <v>124</v>
      </c>
      <c r="B49" s="19" t="s">
        <v>125</v>
      </c>
      <c r="C49" s="24">
        <v>30</v>
      </c>
    </row>
    <row r="50" spans="1:3">
      <c r="A50" s="23" t="s">
        <v>126</v>
      </c>
      <c r="B50" s="19" t="s">
        <v>127</v>
      </c>
      <c r="C50" s="24">
        <v>61</v>
      </c>
    </row>
    <row r="51" spans="1:3">
      <c r="A51" s="25" t="s">
        <v>128</v>
      </c>
      <c r="B51" s="26" t="s">
        <v>129</v>
      </c>
      <c r="C51" s="24">
        <v>62</v>
      </c>
    </row>
    <row r="52" spans="1:3">
      <c r="A52" s="23" t="s">
        <v>130</v>
      </c>
      <c r="B52" s="19" t="s">
        <v>131</v>
      </c>
      <c r="C52" s="24">
        <v>74</v>
      </c>
    </row>
    <row r="53" spans="1:3">
      <c r="A53" s="23" t="s">
        <v>80</v>
      </c>
      <c r="B53" s="19" t="s">
        <v>132</v>
      </c>
      <c r="C53" s="24">
        <v>45</v>
      </c>
    </row>
    <row r="54" spans="1:3">
      <c r="A54" s="23" t="s">
        <v>14</v>
      </c>
      <c r="B54" s="19" t="s">
        <v>133</v>
      </c>
      <c r="C54" s="24">
        <v>89</v>
      </c>
    </row>
    <row r="55" spans="1:3">
      <c r="A55" s="23" t="s">
        <v>134</v>
      </c>
      <c r="B55" s="19" t="s">
        <v>97</v>
      </c>
      <c r="C55" s="24">
        <v>58</v>
      </c>
    </row>
    <row r="56" spans="1:3">
      <c r="A56" s="23" t="s">
        <v>26</v>
      </c>
      <c r="B56" s="19" t="s">
        <v>66</v>
      </c>
      <c r="C56" s="24">
        <v>7</v>
      </c>
    </row>
    <row r="57" spans="1:3">
      <c r="A57" s="23" t="s">
        <v>135</v>
      </c>
      <c r="B57" s="19" t="s">
        <v>136</v>
      </c>
      <c r="C57" s="24">
        <v>56</v>
      </c>
    </row>
    <row r="58" spans="1:3">
      <c r="A58" s="23" t="s">
        <v>60</v>
      </c>
      <c r="B58" s="19" t="s">
        <v>137</v>
      </c>
      <c r="C58" s="24">
        <v>51</v>
      </c>
    </row>
    <row r="59" spans="1:3">
      <c r="A59" s="23" t="s">
        <v>138</v>
      </c>
      <c r="B59" s="19" t="s">
        <v>139</v>
      </c>
      <c r="C59" s="24">
        <v>87</v>
      </c>
    </row>
    <row r="60" spans="1:3">
      <c r="A60" s="25" t="s">
        <v>140</v>
      </c>
      <c r="B60" s="26" t="s">
        <v>71</v>
      </c>
      <c r="C60" s="24">
        <v>62</v>
      </c>
    </row>
    <row r="61" spans="1:3">
      <c r="A61" s="23" t="s">
        <v>115</v>
      </c>
      <c r="B61" s="19" t="s">
        <v>141</v>
      </c>
      <c r="C61" s="24">
        <v>48</v>
      </c>
    </row>
    <row r="62" spans="1:3">
      <c r="A62" s="23" t="s">
        <v>142</v>
      </c>
      <c r="B62" s="19" t="s">
        <v>143</v>
      </c>
      <c r="C62" s="24">
        <v>84</v>
      </c>
    </row>
    <row r="63" spans="1:3">
      <c r="A63" s="23" t="s">
        <v>119</v>
      </c>
      <c r="B63" s="19" t="s">
        <v>144</v>
      </c>
      <c r="C63" s="24">
        <v>30</v>
      </c>
    </row>
    <row r="64" spans="1:3">
      <c r="A64" s="23" t="s">
        <v>145</v>
      </c>
      <c r="B64" s="19" t="s">
        <v>146</v>
      </c>
      <c r="C64" s="24">
        <v>59</v>
      </c>
    </row>
    <row r="65" spans="1:3">
      <c r="A65" s="23" t="s">
        <v>147</v>
      </c>
      <c r="B65" s="19" t="s">
        <v>148</v>
      </c>
      <c r="C65" s="24">
        <v>45</v>
      </c>
    </row>
    <row r="66" spans="1:3">
      <c r="A66" s="23" t="s">
        <v>58</v>
      </c>
      <c r="B66" s="19" t="s">
        <v>149</v>
      </c>
      <c r="C66" s="24">
        <v>48</v>
      </c>
    </row>
    <row r="67" spans="1:3">
      <c r="A67" s="23" t="s">
        <v>84</v>
      </c>
      <c r="B67" s="19" t="s">
        <v>150</v>
      </c>
      <c r="C67" s="24">
        <v>82</v>
      </c>
    </row>
    <row r="68" spans="1:3">
      <c r="A68" s="25" t="s">
        <v>151</v>
      </c>
      <c r="B68" s="26" t="s">
        <v>152</v>
      </c>
      <c r="C68" s="24">
        <v>84</v>
      </c>
    </row>
    <row r="69" spans="1:3">
      <c r="A69" s="25" t="s">
        <v>26</v>
      </c>
      <c r="B69" s="26" t="s">
        <v>153</v>
      </c>
      <c r="C69" s="24">
        <v>75</v>
      </c>
    </row>
    <row r="70" spans="1:3">
      <c r="A70" s="25" t="s">
        <v>76</v>
      </c>
      <c r="B70" s="26" t="s">
        <v>154</v>
      </c>
      <c r="C70" s="24">
        <v>19</v>
      </c>
    </row>
    <row r="71" spans="1:3">
      <c r="A71" s="25" t="s">
        <v>63</v>
      </c>
      <c r="B71" s="26" t="s">
        <v>118</v>
      </c>
      <c r="C71" s="24">
        <v>52</v>
      </c>
    </row>
    <row r="72" spans="1:3">
      <c r="A72" s="23" t="s">
        <v>98</v>
      </c>
      <c r="B72" s="19" t="s">
        <v>155</v>
      </c>
      <c r="C72" s="24">
        <v>47</v>
      </c>
    </row>
    <row r="73" spans="1:3">
      <c r="A73" s="25" t="s">
        <v>11</v>
      </c>
      <c r="B73" s="26" t="s">
        <v>156</v>
      </c>
      <c r="C73" s="24">
        <v>75</v>
      </c>
    </row>
    <row r="74" spans="1:3">
      <c r="A74" s="23" t="s">
        <v>84</v>
      </c>
      <c r="B74" s="19" t="s">
        <v>157</v>
      </c>
      <c r="C74" s="24">
        <v>82</v>
      </c>
    </row>
    <row r="75" spans="1:3">
      <c r="A75" s="23" t="s">
        <v>128</v>
      </c>
      <c r="B75" s="19" t="s">
        <v>158</v>
      </c>
      <c r="C75" s="24">
        <v>86</v>
      </c>
    </row>
    <row r="76" spans="1:3">
      <c r="A76" s="25" t="s">
        <v>159</v>
      </c>
      <c r="B76" s="26" t="s">
        <v>160</v>
      </c>
      <c r="C76" s="24">
        <v>52</v>
      </c>
    </row>
    <row r="77" spans="1:3">
      <c r="A77" s="23" t="s">
        <v>161</v>
      </c>
      <c r="B77" s="19" t="s">
        <v>162</v>
      </c>
      <c r="C77" s="24">
        <v>15</v>
      </c>
    </row>
    <row r="78" spans="1:3">
      <c r="A78" s="25" t="s">
        <v>26</v>
      </c>
      <c r="B78" s="26" t="s">
        <v>163</v>
      </c>
      <c r="C78" s="24">
        <v>60</v>
      </c>
    </row>
    <row r="79" spans="1:3">
      <c r="A79" s="23" t="s">
        <v>80</v>
      </c>
      <c r="B79" s="19" t="s">
        <v>144</v>
      </c>
      <c r="C79" s="24">
        <v>65</v>
      </c>
    </row>
    <row r="80" spans="1:3">
      <c r="A80" s="23" t="s">
        <v>82</v>
      </c>
      <c r="B80" s="19" t="s">
        <v>164</v>
      </c>
      <c r="C80" s="24">
        <v>68</v>
      </c>
    </row>
    <row r="81" spans="1:3">
      <c r="A81" s="23" t="s">
        <v>165</v>
      </c>
      <c r="B81" s="19" t="s">
        <v>166</v>
      </c>
      <c r="C81" s="24">
        <v>74</v>
      </c>
    </row>
    <row r="82" spans="1:3">
      <c r="A82" s="23" t="s">
        <v>167</v>
      </c>
      <c r="B82" s="19" t="s">
        <v>168</v>
      </c>
      <c r="C82" s="24">
        <v>68</v>
      </c>
    </row>
    <row r="83" spans="1:3">
      <c r="A83" s="23" t="s">
        <v>169</v>
      </c>
      <c r="B83" s="19" t="s">
        <v>170</v>
      </c>
      <c r="C83" s="24">
        <v>63</v>
      </c>
    </row>
    <row r="84" spans="1:3">
      <c r="A84" s="23" t="s">
        <v>171</v>
      </c>
      <c r="B84" s="19" t="s">
        <v>86</v>
      </c>
      <c r="C84" s="24">
        <v>20</v>
      </c>
    </row>
    <row r="85" spans="1:3">
      <c r="A85" s="23" t="s">
        <v>73</v>
      </c>
      <c r="B85" s="19" t="s">
        <v>66</v>
      </c>
      <c r="C85" s="24">
        <v>72</v>
      </c>
    </row>
    <row r="86" spans="1:3">
      <c r="A86" s="25" t="s">
        <v>128</v>
      </c>
      <c r="B86" s="26" t="s">
        <v>172</v>
      </c>
      <c r="C86" s="24">
        <v>84</v>
      </c>
    </row>
    <row r="87" spans="1:3">
      <c r="A87" s="23" t="s">
        <v>161</v>
      </c>
      <c r="B87" s="19" t="s">
        <v>173</v>
      </c>
      <c r="C87" s="24">
        <v>86</v>
      </c>
    </row>
    <row r="88" spans="1:3">
      <c r="A88" s="23" t="s">
        <v>22</v>
      </c>
      <c r="B88" s="19" t="s">
        <v>174</v>
      </c>
      <c r="C88" s="24">
        <v>84</v>
      </c>
    </row>
    <row r="89" spans="1:3">
      <c r="A89" s="23" t="s">
        <v>138</v>
      </c>
      <c r="B89" s="19" t="s">
        <v>162</v>
      </c>
      <c r="C89" s="24">
        <v>95</v>
      </c>
    </row>
    <row r="90" spans="1:3">
      <c r="A90" s="23" t="s">
        <v>175</v>
      </c>
      <c r="B90" s="19" t="s">
        <v>176</v>
      </c>
      <c r="C90" s="24">
        <v>95</v>
      </c>
    </row>
    <row r="91" spans="1:3">
      <c r="A91" s="23" t="s">
        <v>177</v>
      </c>
      <c r="B91" s="19" t="s">
        <v>178</v>
      </c>
      <c r="C91" s="24">
        <v>21</v>
      </c>
    </row>
    <row r="92" spans="1:3">
      <c r="A92" s="25" t="s">
        <v>128</v>
      </c>
      <c r="B92" s="26" t="s">
        <v>179</v>
      </c>
      <c r="C92" s="24">
        <v>74</v>
      </c>
    </row>
    <row r="93" spans="1:3">
      <c r="A93" s="23" t="s">
        <v>180</v>
      </c>
      <c r="B93" s="19" t="s">
        <v>181</v>
      </c>
      <c r="C93" s="24">
        <v>65</v>
      </c>
    </row>
    <row r="94" spans="1:3">
      <c r="A94" s="25" t="s">
        <v>128</v>
      </c>
      <c r="B94" s="26" t="s">
        <v>77</v>
      </c>
      <c r="C94" s="24">
        <v>6</v>
      </c>
    </row>
    <row r="95" spans="1:3">
      <c r="A95" s="23" t="s">
        <v>182</v>
      </c>
      <c r="B95" s="19" t="s">
        <v>183</v>
      </c>
      <c r="C95" s="24">
        <v>85</v>
      </c>
    </row>
  </sheetData>
  <mergeCells count="1">
    <mergeCell ref="A1:B1"/>
  </mergeCells>
  <pageMargins left="0.39370078740157483" right="0.39370078740157483" top="0.59055118110236227" bottom="0.5905511811023622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F95"/>
  <sheetViews>
    <sheetView topLeftCell="A70" workbookViewId="0">
      <selection activeCell="J90" sqref="J90"/>
    </sheetView>
  </sheetViews>
  <sheetFormatPr defaultRowHeight="15"/>
  <cols>
    <col min="1" max="2" width="11.7109375" customWidth="1"/>
    <col min="3" max="3" width="14.42578125" customWidth="1"/>
    <col min="4" max="4" width="3.85546875" customWidth="1"/>
    <col min="5" max="5" width="24.140625" customWidth="1"/>
    <col min="6" max="6" width="25.85546875" customWidth="1"/>
  </cols>
  <sheetData>
    <row r="1" spans="1:6" ht="38.25" customHeight="1" thickBot="1">
      <c r="A1" s="31" t="s">
        <v>50</v>
      </c>
      <c r="B1" s="32"/>
      <c r="C1" s="15"/>
      <c r="E1" s="16" t="s">
        <v>51</v>
      </c>
      <c r="F1" s="16" t="s">
        <v>52</v>
      </c>
    </row>
    <row r="2" spans="1:6" ht="15.75" thickBot="1">
      <c r="A2" s="17" t="s">
        <v>0</v>
      </c>
      <c r="B2" s="17" t="s">
        <v>53</v>
      </c>
      <c r="C2" s="18" t="s">
        <v>54</v>
      </c>
      <c r="E2" s="19" t="s">
        <v>184</v>
      </c>
      <c r="F2" s="19">
        <f>COUNT(C3:C95)</f>
        <v>93</v>
      </c>
    </row>
    <row r="3" spans="1:6">
      <c r="A3" s="20" t="s">
        <v>22</v>
      </c>
      <c r="B3" s="21" t="s">
        <v>55</v>
      </c>
      <c r="C3" s="22">
        <v>5</v>
      </c>
      <c r="E3" s="19" t="s">
        <v>185</v>
      </c>
      <c r="F3" s="19">
        <f>AVERAGE(C3:C95)</f>
        <v>61.13978494623656</v>
      </c>
    </row>
    <row r="4" spans="1:6">
      <c r="A4" s="23" t="s">
        <v>56</v>
      </c>
      <c r="B4" s="19" t="s">
        <v>57</v>
      </c>
      <c r="C4" s="24">
        <v>84</v>
      </c>
      <c r="E4" s="19" t="s">
        <v>186</v>
      </c>
      <c r="F4" s="19">
        <f>MAX(C3:C95)</f>
        <v>96</v>
      </c>
    </row>
    <row r="5" spans="1:6">
      <c r="A5" s="23" t="s">
        <v>58</v>
      </c>
      <c r="B5" s="19" t="s">
        <v>59</v>
      </c>
      <c r="C5" s="24">
        <v>56</v>
      </c>
      <c r="E5" s="19" t="s">
        <v>187</v>
      </c>
      <c r="F5" s="19">
        <f>COUNTIF(C3:C95,68)</f>
        <v>4</v>
      </c>
    </row>
    <row r="6" spans="1:6">
      <c r="A6" s="25" t="s">
        <v>60</v>
      </c>
      <c r="B6" s="26" t="s">
        <v>61</v>
      </c>
      <c r="C6" s="24">
        <v>63</v>
      </c>
      <c r="E6" s="19" t="s">
        <v>188</v>
      </c>
      <c r="F6" s="19">
        <f>MIN(C3:C95)</f>
        <v>5</v>
      </c>
    </row>
    <row r="7" spans="1:6">
      <c r="A7" s="23" t="s">
        <v>22</v>
      </c>
      <c r="B7" s="19" t="s">
        <v>62</v>
      </c>
      <c r="C7" s="27">
        <v>50</v>
      </c>
      <c r="E7" s="19" t="s">
        <v>189</v>
      </c>
      <c r="F7" s="19">
        <f>MEDIAN(C3:C95)</f>
        <v>65</v>
      </c>
    </row>
    <row r="8" spans="1:6">
      <c r="A8" s="23" t="s">
        <v>63</v>
      </c>
      <c r="B8" s="19" t="s">
        <v>64</v>
      </c>
      <c r="C8" s="24">
        <v>71</v>
      </c>
      <c r="E8" s="19" t="s">
        <v>190</v>
      </c>
      <c r="F8" s="19">
        <f>MODE(C3:C95)</f>
        <v>84</v>
      </c>
    </row>
    <row r="9" spans="1:6">
      <c r="A9" s="23" t="s">
        <v>20</v>
      </c>
      <c r="B9" s="19" t="s">
        <v>65</v>
      </c>
      <c r="C9" s="24">
        <v>84</v>
      </c>
      <c r="E9" s="19" t="s">
        <v>20</v>
      </c>
      <c r="F9" s="19">
        <f>COUNTIF(A3:A95,"Martina")</f>
        <v>4</v>
      </c>
    </row>
    <row r="10" spans="1:6">
      <c r="A10" s="23" t="s">
        <v>20</v>
      </c>
      <c r="B10" s="19" t="s">
        <v>66</v>
      </c>
      <c r="C10" s="24">
        <v>7</v>
      </c>
      <c r="E10" s="19"/>
      <c r="F10" s="19"/>
    </row>
    <row r="11" spans="1:6">
      <c r="A11" s="23" t="s">
        <v>67</v>
      </c>
      <c r="B11" s="19" t="s">
        <v>68</v>
      </c>
      <c r="C11" s="24">
        <v>73</v>
      </c>
    </row>
    <row r="12" spans="1:6">
      <c r="A12" s="23" t="s">
        <v>58</v>
      </c>
      <c r="B12" s="19" t="s">
        <v>69</v>
      </c>
      <c r="C12" s="24">
        <v>52</v>
      </c>
    </row>
    <row r="13" spans="1:6">
      <c r="A13" s="25" t="s">
        <v>70</v>
      </c>
      <c r="B13" s="26" t="s">
        <v>71</v>
      </c>
      <c r="C13" s="24">
        <v>67</v>
      </c>
    </row>
    <row r="14" spans="1:6">
      <c r="A14" s="25" t="s">
        <v>72</v>
      </c>
      <c r="B14" s="26" t="s">
        <v>71</v>
      </c>
      <c r="C14" s="24">
        <v>62</v>
      </c>
    </row>
    <row r="15" spans="1:6">
      <c r="A15" s="23" t="s">
        <v>73</v>
      </c>
      <c r="B15" s="19" t="s">
        <v>74</v>
      </c>
      <c r="C15" s="24">
        <v>87</v>
      </c>
    </row>
    <row r="16" spans="1:6">
      <c r="A16" s="23" t="s">
        <v>21</v>
      </c>
      <c r="B16" s="19" t="s">
        <v>75</v>
      </c>
      <c r="C16" s="24">
        <v>82</v>
      </c>
    </row>
    <row r="17" spans="1:3">
      <c r="A17" s="23" t="s">
        <v>76</v>
      </c>
      <c r="B17" s="19" t="s">
        <v>77</v>
      </c>
      <c r="C17" s="24">
        <v>65</v>
      </c>
    </row>
    <row r="18" spans="1:3">
      <c r="A18" s="23" t="s">
        <v>78</v>
      </c>
      <c r="B18" s="19" t="s">
        <v>79</v>
      </c>
      <c r="C18" s="24">
        <v>78</v>
      </c>
    </row>
    <row r="19" spans="1:3">
      <c r="A19" s="23" t="s">
        <v>80</v>
      </c>
      <c r="B19" s="19" t="s">
        <v>81</v>
      </c>
      <c r="C19" s="24">
        <v>86</v>
      </c>
    </row>
    <row r="20" spans="1:3">
      <c r="A20" s="23" t="s">
        <v>82</v>
      </c>
      <c r="B20" s="19" t="s">
        <v>83</v>
      </c>
      <c r="C20" s="24">
        <v>74</v>
      </c>
    </row>
    <row r="21" spans="1:3">
      <c r="A21" s="25" t="s">
        <v>84</v>
      </c>
      <c r="B21" s="26" t="s">
        <v>71</v>
      </c>
      <c r="C21" s="24">
        <v>12</v>
      </c>
    </row>
    <row r="22" spans="1:3">
      <c r="A22" s="23" t="s">
        <v>85</v>
      </c>
      <c r="B22" s="19" t="s">
        <v>86</v>
      </c>
      <c r="C22" s="24">
        <v>83</v>
      </c>
    </row>
    <row r="23" spans="1:3">
      <c r="A23" s="25" t="s">
        <v>76</v>
      </c>
      <c r="B23" s="26" t="s">
        <v>87</v>
      </c>
      <c r="C23" s="24">
        <v>74</v>
      </c>
    </row>
    <row r="24" spans="1:3">
      <c r="A24" s="23" t="s">
        <v>16</v>
      </c>
      <c r="B24" s="19" t="s">
        <v>88</v>
      </c>
      <c r="C24" s="24">
        <v>35</v>
      </c>
    </row>
    <row r="25" spans="1:3">
      <c r="A25" s="23" t="s">
        <v>80</v>
      </c>
      <c r="B25" s="19" t="s">
        <v>89</v>
      </c>
      <c r="C25" s="24">
        <v>84</v>
      </c>
    </row>
    <row r="26" spans="1:3">
      <c r="A26" s="25" t="s">
        <v>21</v>
      </c>
      <c r="B26" s="26" t="s">
        <v>90</v>
      </c>
      <c r="C26" s="24">
        <v>83</v>
      </c>
    </row>
    <row r="27" spans="1:3">
      <c r="A27" s="23" t="s">
        <v>91</v>
      </c>
      <c r="B27" s="19" t="s">
        <v>92</v>
      </c>
      <c r="C27" s="24">
        <v>68</v>
      </c>
    </row>
    <row r="28" spans="1:3">
      <c r="A28" s="23" t="s">
        <v>93</v>
      </c>
      <c r="B28" s="19" t="s">
        <v>94</v>
      </c>
      <c r="C28" s="24">
        <v>68</v>
      </c>
    </row>
    <row r="29" spans="1:3">
      <c r="A29" s="23" t="s">
        <v>20</v>
      </c>
      <c r="B29" s="19" t="s">
        <v>95</v>
      </c>
      <c r="C29" s="24">
        <v>78</v>
      </c>
    </row>
    <row r="30" spans="1:3">
      <c r="A30" s="23" t="s">
        <v>60</v>
      </c>
      <c r="B30" s="19" t="s">
        <v>96</v>
      </c>
      <c r="C30" s="24">
        <v>45</v>
      </c>
    </row>
    <row r="31" spans="1:3">
      <c r="A31" s="23" t="s">
        <v>29</v>
      </c>
      <c r="B31" s="19" t="s">
        <v>97</v>
      </c>
      <c r="C31" s="24">
        <v>81</v>
      </c>
    </row>
    <row r="32" spans="1:3">
      <c r="A32" s="23" t="s">
        <v>98</v>
      </c>
      <c r="B32" s="19" t="s">
        <v>99</v>
      </c>
      <c r="C32" s="24">
        <v>82</v>
      </c>
    </row>
    <row r="33" spans="1:3">
      <c r="A33" s="23" t="s">
        <v>100</v>
      </c>
      <c r="B33" s="19" t="s">
        <v>101</v>
      </c>
      <c r="C33" s="24">
        <v>46</v>
      </c>
    </row>
    <row r="34" spans="1:3">
      <c r="A34" s="23" t="s">
        <v>20</v>
      </c>
      <c r="B34" s="19" t="s">
        <v>102</v>
      </c>
      <c r="C34" s="24">
        <v>27</v>
      </c>
    </row>
    <row r="35" spans="1:3">
      <c r="A35" s="23" t="s">
        <v>103</v>
      </c>
      <c r="B35" s="19" t="s">
        <v>104</v>
      </c>
      <c r="C35" s="24">
        <v>59</v>
      </c>
    </row>
    <row r="36" spans="1:3">
      <c r="A36" s="23" t="s">
        <v>105</v>
      </c>
      <c r="B36" s="19" t="s">
        <v>106</v>
      </c>
      <c r="C36" s="24">
        <v>35</v>
      </c>
    </row>
    <row r="37" spans="1:3">
      <c r="A37" s="23" t="s">
        <v>107</v>
      </c>
      <c r="B37" s="19" t="s">
        <v>108</v>
      </c>
      <c r="C37" s="24">
        <v>91</v>
      </c>
    </row>
    <row r="38" spans="1:3">
      <c r="A38" s="25" t="s">
        <v>109</v>
      </c>
      <c r="B38" s="26" t="s">
        <v>110</v>
      </c>
      <c r="C38" s="24">
        <v>6</v>
      </c>
    </row>
    <row r="39" spans="1:3">
      <c r="A39" s="23" t="s">
        <v>111</v>
      </c>
      <c r="B39" s="19" t="s">
        <v>112</v>
      </c>
      <c r="C39" s="24">
        <v>62</v>
      </c>
    </row>
    <row r="40" spans="1:3">
      <c r="A40" s="25" t="s">
        <v>98</v>
      </c>
      <c r="B40" s="26" t="s">
        <v>113</v>
      </c>
      <c r="C40" s="24">
        <v>75</v>
      </c>
    </row>
    <row r="41" spans="1:3">
      <c r="A41" s="23" t="s">
        <v>80</v>
      </c>
      <c r="B41" s="19" t="s">
        <v>114</v>
      </c>
      <c r="C41" s="24">
        <v>34</v>
      </c>
    </row>
    <row r="42" spans="1:3">
      <c r="A42" s="23" t="s">
        <v>115</v>
      </c>
      <c r="B42" s="19" t="s">
        <v>116</v>
      </c>
      <c r="C42" s="24">
        <v>35</v>
      </c>
    </row>
    <row r="43" spans="1:3">
      <c r="A43" s="23" t="s">
        <v>117</v>
      </c>
      <c r="B43" s="19" t="s">
        <v>74</v>
      </c>
      <c r="C43" s="24">
        <v>50</v>
      </c>
    </row>
    <row r="44" spans="1:3">
      <c r="A44" s="23" t="s">
        <v>11</v>
      </c>
      <c r="B44" s="19" t="s">
        <v>74</v>
      </c>
      <c r="C44" s="24">
        <v>85</v>
      </c>
    </row>
    <row r="45" spans="1:3">
      <c r="A45" s="23" t="s">
        <v>67</v>
      </c>
      <c r="B45" s="19" t="s">
        <v>118</v>
      </c>
      <c r="C45" s="24">
        <v>96</v>
      </c>
    </row>
    <row r="46" spans="1:3">
      <c r="A46" s="23" t="s">
        <v>119</v>
      </c>
      <c r="B46" s="19" t="s">
        <v>98</v>
      </c>
      <c r="C46" s="24">
        <v>26</v>
      </c>
    </row>
    <row r="47" spans="1:3">
      <c r="A47" s="25" t="s">
        <v>120</v>
      </c>
      <c r="B47" s="26" t="s">
        <v>121</v>
      </c>
      <c r="C47" s="24">
        <v>95</v>
      </c>
    </row>
    <row r="48" spans="1:3">
      <c r="A48" s="23" t="s">
        <v>122</v>
      </c>
      <c r="B48" s="19" t="s">
        <v>123</v>
      </c>
      <c r="C48" s="24">
        <v>75</v>
      </c>
    </row>
    <row r="49" spans="1:3">
      <c r="A49" s="23" t="s">
        <v>124</v>
      </c>
      <c r="B49" s="19" t="s">
        <v>125</v>
      </c>
      <c r="C49" s="24">
        <v>30</v>
      </c>
    </row>
    <row r="50" spans="1:3">
      <c r="A50" s="23" t="s">
        <v>126</v>
      </c>
      <c r="B50" s="19" t="s">
        <v>127</v>
      </c>
      <c r="C50" s="24">
        <v>61</v>
      </c>
    </row>
    <row r="51" spans="1:3">
      <c r="A51" s="25" t="s">
        <v>128</v>
      </c>
      <c r="B51" s="26" t="s">
        <v>129</v>
      </c>
      <c r="C51" s="24">
        <v>62</v>
      </c>
    </row>
    <row r="52" spans="1:3">
      <c r="A52" s="23" t="s">
        <v>130</v>
      </c>
      <c r="B52" s="19" t="s">
        <v>131</v>
      </c>
      <c r="C52" s="24">
        <v>74</v>
      </c>
    </row>
    <row r="53" spans="1:3">
      <c r="A53" s="23" t="s">
        <v>80</v>
      </c>
      <c r="B53" s="19" t="s">
        <v>132</v>
      </c>
      <c r="C53" s="24">
        <v>45</v>
      </c>
    </row>
    <row r="54" spans="1:3">
      <c r="A54" s="23" t="s">
        <v>14</v>
      </c>
      <c r="B54" s="19" t="s">
        <v>133</v>
      </c>
      <c r="C54" s="24">
        <v>89</v>
      </c>
    </row>
    <row r="55" spans="1:3">
      <c r="A55" s="23" t="s">
        <v>134</v>
      </c>
      <c r="B55" s="19" t="s">
        <v>97</v>
      </c>
      <c r="C55" s="24">
        <v>58</v>
      </c>
    </row>
    <row r="56" spans="1:3">
      <c r="A56" s="23" t="s">
        <v>26</v>
      </c>
      <c r="B56" s="19" t="s">
        <v>66</v>
      </c>
      <c r="C56" s="24">
        <v>7</v>
      </c>
    </row>
    <row r="57" spans="1:3">
      <c r="A57" s="23" t="s">
        <v>135</v>
      </c>
      <c r="B57" s="19" t="s">
        <v>136</v>
      </c>
      <c r="C57" s="24">
        <v>56</v>
      </c>
    </row>
    <row r="58" spans="1:3">
      <c r="A58" s="23" t="s">
        <v>60</v>
      </c>
      <c r="B58" s="19" t="s">
        <v>137</v>
      </c>
      <c r="C58" s="24">
        <v>51</v>
      </c>
    </row>
    <row r="59" spans="1:3">
      <c r="A59" s="23" t="s">
        <v>138</v>
      </c>
      <c r="B59" s="19" t="s">
        <v>139</v>
      </c>
      <c r="C59" s="24">
        <v>87</v>
      </c>
    </row>
    <row r="60" spans="1:3">
      <c r="A60" s="25" t="s">
        <v>140</v>
      </c>
      <c r="B60" s="26" t="s">
        <v>71</v>
      </c>
      <c r="C60" s="24">
        <v>62</v>
      </c>
    </row>
    <row r="61" spans="1:3">
      <c r="A61" s="23" t="s">
        <v>115</v>
      </c>
      <c r="B61" s="19" t="s">
        <v>141</v>
      </c>
      <c r="C61" s="24">
        <v>48</v>
      </c>
    </row>
    <row r="62" spans="1:3">
      <c r="A62" s="23" t="s">
        <v>142</v>
      </c>
      <c r="B62" s="19" t="s">
        <v>143</v>
      </c>
      <c r="C62" s="24">
        <v>84</v>
      </c>
    </row>
    <row r="63" spans="1:3">
      <c r="A63" s="23" t="s">
        <v>119</v>
      </c>
      <c r="B63" s="19" t="s">
        <v>144</v>
      </c>
      <c r="C63" s="24">
        <v>30</v>
      </c>
    </row>
    <row r="64" spans="1:3">
      <c r="A64" s="23" t="s">
        <v>145</v>
      </c>
      <c r="B64" s="19" t="s">
        <v>146</v>
      </c>
      <c r="C64" s="24">
        <v>59</v>
      </c>
    </row>
    <row r="65" spans="1:3">
      <c r="A65" s="23" t="s">
        <v>147</v>
      </c>
      <c r="B65" s="19" t="s">
        <v>148</v>
      </c>
      <c r="C65" s="24">
        <v>45</v>
      </c>
    </row>
    <row r="66" spans="1:3">
      <c r="A66" s="23" t="s">
        <v>58</v>
      </c>
      <c r="B66" s="19" t="s">
        <v>149</v>
      </c>
      <c r="C66" s="24">
        <v>48</v>
      </c>
    </row>
    <row r="67" spans="1:3">
      <c r="A67" s="23" t="s">
        <v>84</v>
      </c>
      <c r="B67" s="19" t="s">
        <v>150</v>
      </c>
      <c r="C67" s="24">
        <v>82</v>
      </c>
    </row>
    <row r="68" spans="1:3">
      <c r="A68" s="25" t="s">
        <v>151</v>
      </c>
      <c r="B68" s="26" t="s">
        <v>152</v>
      </c>
      <c r="C68" s="24">
        <v>84</v>
      </c>
    </row>
    <row r="69" spans="1:3">
      <c r="A69" s="25" t="s">
        <v>26</v>
      </c>
      <c r="B69" s="26" t="s">
        <v>153</v>
      </c>
      <c r="C69" s="24">
        <v>75</v>
      </c>
    </row>
    <row r="70" spans="1:3">
      <c r="A70" s="25" t="s">
        <v>76</v>
      </c>
      <c r="B70" s="26" t="s">
        <v>154</v>
      </c>
      <c r="C70" s="24">
        <v>19</v>
      </c>
    </row>
    <row r="71" spans="1:3">
      <c r="A71" s="25" t="s">
        <v>63</v>
      </c>
      <c r="B71" s="26" t="s">
        <v>118</v>
      </c>
      <c r="C71" s="24">
        <v>52</v>
      </c>
    </row>
    <row r="72" spans="1:3">
      <c r="A72" s="23" t="s">
        <v>98</v>
      </c>
      <c r="B72" s="19" t="s">
        <v>155</v>
      </c>
      <c r="C72" s="24">
        <v>47</v>
      </c>
    </row>
    <row r="73" spans="1:3">
      <c r="A73" s="25" t="s">
        <v>11</v>
      </c>
      <c r="B73" s="26" t="s">
        <v>156</v>
      </c>
      <c r="C73" s="24">
        <v>75</v>
      </c>
    </row>
    <row r="74" spans="1:3">
      <c r="A74" s="23" t="s">
        <v>84</v>
      </c>
      <c r="B74" s="19" t="s">
        <v>157</v>
      </c>
      <c r="C74" s="24">
        <v>82</v>
      </c>
    </row>
    <row r="75" spans="1:3">
      <c r="A75" s="23" t="s">
        <v>128</v>
      </c>
      <c r="B75" s="19" t="s">
        <v>158</v>
      </c>
      <c r="C75" s="24">
        <v>86</v>
      </c>
    </row>
    <row r="76" spans="1:3">
      <c r="A76" s="25" t="s">
        <v>159</v>
      </c>
      <c r="B76" s="26" t="s">
        <v>160</v>
      </c>
      <c r="C76" s="24">
        <v>52</v>
      </c>
    </row>
    <row r="77" spans="1:3">
      <c r="A77" s="23" t="s">
        <v>161</v>
      </c>
      <c r="B77" s="19" t="s">
        <v>162</v>
      </c>
      <c r="C77" s="24">
        <v>15</v>
      </c>
    </row>
    <row r="78" spans="1:3">
      <c r="A78" s="25" t="s">
        <v>26</v>
      </c>
      <c r="B78" s="26" t="s">
        <v>163</v>
      </c>
      <c r="C78" s="24">
        <v>60</v>
      </c>
    </row>
    <row r="79" spans="1:3">
      <c r="A79" s="23" t="s">
        <v>80</v>
      </c>
      <c r="B79" s="19" t="s">
        <v>144</v>
      </c>
      <c r="C79" s="24">
        <v>65</v>
      </c>
    </row>
    <row r="80" spans="1:3">
      <c r="A80" s="23" t="s">
        <v>82</v>
      </c>
      <c r="B80" s="19" t="s">
        <v>164</v>
      </c>
      <c r="C80" s="24">
        <v>68</v>
      </c>
    </row>
    <row r="81" spans="1:3">
      <c r="A81" s="23" t="s">
        <v>165</v>
      </c>
      <c r="B81" s="19" t="s">
        <v>166</v>
      </c>
      <c r="C81" s="24">
        <v>74</v>
      </c>
    </row>
    <row r="82" spans="1:3">
      <c r="A82" s="23" t="s">
        <v>167</v>
      </c>
      <c r="B82" s="19" t="s">
        <v>168</v>
      </c>
      <c r="C82" s="24">
        <v>68</v>
      </c>
    </row>
    <row r="83" spans="1:3">
      <c r="A83" s="23" t="s">
        <v>169</v>
      </c>
      <c r="B83" s="19" t="s">
        <v>170</v>
      </c>
      <c r="C83" s="24">
        <v>63</v>
      </c>
    </row>
    <row r="84" spans="1:3">
      <c r="A84" s="23" t="s">
        <v>171</v>
      </c>
      <c r="B84" s="19" t="s">
        <v>86</v>
      </c>
      <c r="C84" s="24">
        <v>20</v>
      </c>
    </row>
    <row r="85" spans="1:3">
      <c r="A85" s="23" t="s">
        <v>73</v>
      </c>
      <c r="B85" s="19" t="s">
        <v>66</v>
      </c>
      <c r="C85" s="24">
        <v>72</v>
      </c>
    </row>
    <row r="86" spans="1:3">
      <c r="A86" s="25" t="s">
        <v>128</v>
      </c>
      <c r="B86" s="26" t="s">
        <v>172</v>
      </c>
      <c r="C86" s="24">
        <v>84</v>
      </c>
    </row>
    <row r="87" spans="1:3">
      <c r="A87" s="23" t="s">
        <v>161</v>
      </c>
      <c r="B87" s="19" t="s">
        <v>173</v>
      </c>
      <c r="C87" s="24">
        <v>86</v>
      </c>
    </row>
    <row r="88" spans="1:3">
      <c r="A88" s="23" t="s">
        <v>22</v>
      </c>
      <c r="B88" s="19" t="s">
        <v>174</v>
      </c>
      <c r="C88" s="24">
        <v>84</v>
      </c>
    </row>
    <row r="89" spans="1:3">
      <c r="A89" s="23" t="s">
        <v>138</v>
      </c>
      <c r="B89" s="19" t="s">
        <v>162</v>
      </c>
      <c r="C89" s="24">
        <v>95</v>
      </c>
    </row>
    <row r="90" spans="1:3">
      <c r="A90" s="23" t="s">
        <v>175</v>
      </c>
      <c r="B90" s="19" t="s">
        <v>176</v>
      </c>
      <c r="C90" s="24">
        <v>95</v>
      </c>
    </row>
    <row r="91" spans="1:3">
      <c r="A91" s="23" t="s">
        <v>177</v>
      </c>
      <c r="B91" s="19" t="s">
        <v>178</v>
      </c>
      <c r="C91" s="24">
        <v>21</v>
      </c>
    </row>
    <row r="92" spans="1:3">
      <c r="A92" s="25" t="s">
        <v>128</v>
      </c>
      <c r="B92" s="26" t="s">
        <v>179</v>
      </c>
      <c r="C92" s="24">
        <v>74</v>
      </c>
    </row>
    <row r="93" spans="1:3">
      <c r="A93" s="23" t="s">
        <v>180</v>
      </c>
      <c r="B93" s="19" t="s">
        <v>181</v>
      </c>
      <c r="C93" s="24">
        <v>65</v>
      </c>
    </row>
    <row r="94" spans="1:3">
      <c r="A94" s="25" t="s">
        <v>128</v>
      </c>
      <c r="B94" s="26" t="s">
        <v>77</v>
      </c>
      <c r="C94" s="24">
        <v>6</v>
      </c>
    </row>
    <row r="95" spans="1:3">
      <c r="A95" s="23" t="s">
        <v>182</v>
      </c>
      <c r="B95" s="19" t="s">
        <v>183</v>
      </c>
      <c r="C95" s="24">
        <v>85</v>
      </c>
    </row>
  </sheetData>
  <mergeCells count="1">
    <mergeCell ref="A1:B1"/>
  </mergeCells>
  <pageMargins left="0.39370078740157483" right="0.39370078740157483"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VZOR_PŘÍKLAD</vt:lpstr>
      <vt:lpstr>VZOR_PŘÍKLAD_ŘEŠENÍ</vt:lpstr>
      <vt:lpstr>PŘÍKLAD_2</vt:lpstr>
      <vt:lpstr>PŘÍKLAD_2_ŘEŠENÍ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 Bazant</dc:creator>
  <cp:lastModifiedBy>Petr Bazant</cp:lastModifiedBy>
  <cp:lastPrinted>2013-05-27T11:15:43Z</cp:lastPrinted>
  <dcterms:created xsi:type="dcterms:W3CDTF">2013-04-16T06:09:30Z</dcterms:created>
  <dcterms:modified xsi:type="dcterms:W3CDTF">2014-01-17T09:47:12Z</dcterms:modified>
</cp:coreProperties>
</file>